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35" i="1"/>
  <c r="K35"/>
  <c r="J35"/>
  <c r="L34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94"/>
  <c r="K94"/>
  <c r="J94"/>
  <c r="L93"/>
  <c r="K93"/>
  <c r="J93"/>
  <c r="L92"/>
  <c r="K92"/>
  <c r="J92"/>
  <c r="L91"/>
  <c r="K91"/>
  <c r="J91"/>
  <c r="L90"/>
  <c r="K90"/>
  <c r="J90"/>
  <c r="L89"/>
  <c r="K89"/>
  <c r="J89"/>
  <c r="L88"/>
  <c r="K88"/>
  <c r="J88"/>
  <c r="L87"/>
  <c r="K87"/>
  <c r="J87"/>
  <c r="L86"/>
  <c r="K86"/>
  <c r="J86"/>
  <c r="L85"/>
  <c r="K85"/>
  <c r="J85"/>
  <c r="L84"/>
  <c r="K84"/>
  <c r="J84"/>
  <c r="L83"/>
  <c r="K83"/>
  <c r="J83"/>
  <c r="L82"/>
  <c r="K82"/>
  <c r="J82"/>
  <c r="L81"/>
  <c r="K81"/>
  <c r="J81"/>
  <c r="L80"/>
  <c r="K80"/>
  <c r="J80"/>
  <c r="L79"/>
  <c r="K79"/>
  <c r="J79"/>
  <c r="L78"/>
  <c r="K78"/>
  <c r="J78"/>
  <c r="L77"/>
  <c r="K77"/>
  <c r="J77"/>
  <c r="L76"/>
  <c r="K76"/>
  <c r="J76"/>
  <c r="L75"/>
  <c r="K75"/>
  <c r="J75"/>
  <c r="L74"/>
  <c r="K74"/>
  <c r="J74"/>
  <c r="L73"/>
  <c r="K73"/>
  <c r="J73"/>
  <c r="L72"/>
  <c r="K72"/>
  <c r="J72"/>
  <c r="L71"/>
  <c r="K71"/>
  <c r="J71"/>
  <c r="L70"/>
  <c r="K70"/>
  <c r="J70"/>
  <c r="L69"/>
  <c r="K69"/>
  <c r="J69"/>
  <c r="L68"/>
  <c r="K68"/>
  <c r="J68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120"/>
  <c r="K120"/>
  <c r="L121"/>
  <c r="K121"/>
  <c r="J118"/>
  <c r="J119"/>
  <c r="J117"/>
  <c r="J115"/>
  <c r="J110"/>
  <c r="H97"/>
  <c r="I97"/>
  <c r="H105"/>
  <c r="I105"/>
  <c r="K109"/>
  <c r="K110"/>
  <c r="L110"/>
  <c r="K114"/>
  <c r="K115"/>
  <c r="L115"/>
  <c r="J105"/>
</calcChain>
</file>

<file path=xl/sharedStrings.xml><?xml version="1.0" encoding="utf-8"?>
<sst xmlns="http://schemas.openxmlformats.org/spreadsheetml/2006/main" count="484" uniqueCount="183">
  <si>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</si>
  <si>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</si>
  <si>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</si>
  <si>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</si>
  <si>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</si>
  <si>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</si>
  <si>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</si>
  <si>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</si>
  <si>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</si>
  <si>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</si>
  <si>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</si>
  <si>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</si>
  <si>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</si>
  <si>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</si>
  <si>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</si>
  <si>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</si>
  <si>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</si>
  <si>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</si>
  <si>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</si>
  <si>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</si>
  <si>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</si>
  <si>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</si>
  <si>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</si>
  <si>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</si>
  <si>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</si>
  <si>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</si>
  <si>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</si>
  <si>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</si>
  <si>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</si>
  <si>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</si>
  <si>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</si>
  <si>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</si>
  <si>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</si>
  <si>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</si>
  <si>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</si>
  <si>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</si>
  <si>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</si>
  <si>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</si>
  <si>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</si>
  <si>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</si>
  <si>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</si>
  <si>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</si>
  <si>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</si>
  <si>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</si>
  <si>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</si>
  <si>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</si>
  <si>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</si>
  <si>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</si>
  <si>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</si>
  <si>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</si>
  <si>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</si>
  <si>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</si>
  <si>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</si>
  <si>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</si>
  <si>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</si>
  <si>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</si>
  <si>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</si>
  <si>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</si>
  <si>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</si>
  <si>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</si>
  <si>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Бюджет Красноборского сельского поселения</t>
  </si>
  <si>
    <t>01 июля 2021 г.</t>
  </si>
  <si>
    <t>04197264</t>
  </si>
  <si>
    <t>Муниципальное учреждение Администрация Красноборского сельского поселения</t>
  </si>
  <si>
    <t>342</t>
  </si>
  <si>
    <t>5317003391</t>
  </si>
  <si>
    <t>КВАРТАЛ</t>
  </si>
  <si>
    <t>01.07.2021</t>
  </si>
  <si>
    <t>3</t>
  </si>
  <si>
    <t>49647413</t>
  </si>
  <si>
    <t>Уменьшение прочих остатков денежных средств бюджетов сельских поселений</t>
  </si>
  <si>
    <t>000</t>
  </si>
  <si>
    <t>01050201100000610</t>
  </si>
  <si>
    <t>01050201100000510</t>
  </si>
  <si>
    <t>Увеличение прочих остатков денежных средств бюджетов сельских поселений</t>
  </si>
  <si>
    <t>Фонд оплаты труда государственных (муниципальных) органов</t>
  </si>
  <si>
    <t>9110001000</t>
  </si>
  <si>
    <t>121</t>
  </si>
  <si>
    <t>0102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</si>
  <si>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</si>
  <si>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</si>
  <si>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</si>
  <si>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</si>
  <si>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</si>
  <si>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0100199990</t>
  </si>
  <si>
    <t>244</t>
  </si>
  <si>
    <t>0104</t>
  </si>
  <si>
    <t>0100299990</t>
  </si>
  <si>
    <t>0600399990</t>
  </si>
  <si>
    <t>9190001000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</si>
  <si>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</si>
  <si>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</si>
  <si>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</si>
  <si>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</si>
  <si>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</si>
  <si>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</si>
  <si>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9810070280</t>
  </si>
  <si>
    <t>Иные межбюджетные трансферты</t>
  </si>
  <si>
    <t>9740093020</t>
  </si>
  <si>
    <t>540</t>
  </si>
  <si>
    <t>0106</t>
  </si>
  <si>
    <t>Резервные средства</t>
  </si>
  <si>
    <t>9200023780</t>
  </si>
  <si>
    <t>870</t>
  </si>
  <si>
    <t>0111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</si>
  <si>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</si>
  <si>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9200023330</t>
  </si>
  <si>
    <t>123</t>
  </si>
  <si>
    <t>0113</t>
  </si>
  <si>
    <t>9740093010</t>
  </si>
  <si>
    <t>9810051180</t>
  </si>
  <si>
    <t>0203</t>
  </si>
  <si>
    <t>0900199990</t>
  </si>
  <si>
    <t>0310</t>
  </si>
  <si>
    <t>0900299990</t>
  </si>
  <si>
    <t>0405</t>
  </si>
  <si>
    <t>0700171520</t>
  </si>
  <si>
    <t>0409</t>
  </si>
  <si>
    <t>0700199990</t>
  </si>
  <si>
    <t>07001S1520</t>
  </si>
  <si>
    <t>0300172090</t>
  </si>
  <si>
    <t>0503</t>
  </si>
  <si>
    <t>0300175260</t>
  </si>
  <si>
    <t>0300199990</t>
  </si>
  <si>
    <t>03001N5764</t>
  </si>
  <si>
    <t>03001S2090</t>
  </si>
  <si>
    <t>03001S5260</t>
  </si>
  <si>
    <t>03001S5764</t>
  </si>
  <si>
    <t>0800199990</t>
  </si>
  <si>
    <t>0800299990</t>
  </si>
  <si>
    <t>0800399990</t>
  </si>
  <si>
    <t>9200023520</t>
  </si>
  <si>
    <t>0707</t>
  </si>
  <si>
    <t>9740093030</t>
  </si>
  <si>
    <t>9200023590</t>
  </si>
  <si>
    <t>0801</t>
  </si>
  <si>
    <t>9740093040</t>
  </si>
  <si>
    <t>Иные пенсии, социальные доплаты к пенсиям</t>
  </si>
  <si>
    <t>9200023820</t>
  </si>
  <si>
    <t>312</t>
  </si>
  <si>
    <t>1001</t>
  </si>
  <si>
    <t>9740093050</t>
  </si>
  <si>
    <t>1101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</si>
  <si>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</si>
  <si>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</si>
  <si>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</si>
  <si>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</si>
  <si>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</si>
  <si>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</si>
  <si>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</si>
  <si>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</si>
  <si>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</si>
  <si>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</si>
  <si>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</si>
  <si>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</si>
  <si>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</si>
  <si>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</si>
  <si>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</si>
  <si>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</si>
  <si>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</si>
  <si>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</si>
  <si>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</si>
  <si>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</si>
  <si>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</si>
  <si>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</si>
  <si>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</si>
  <si>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</si>
  <si>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</si>
  <si>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</si>
  <si>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</si>
  <si>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</si>
  <si>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</si>
  <si>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</si>
  <si>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</si>
  <si>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</si>
  <si>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</si>
  <si>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</si>
  <si>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</si>
  <si>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</si>
  <si>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</si>
  <si>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</si>
  <si>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безвозмездные поступления в бюджеты сельских поселений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</si>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</sst>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19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37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46" t="s">
        <v>36</v>
      </c>
      <c r="B1" s="146"/>
      <c r="C1" s="146"/>
      <c r="D1" s="146"/>
      <c r="E1" s="146"/>
      <c r="F1" s="146"/>
      <c r="G1" s="146"/>
      <c r="H1" s="146"/>
      <c r="I1" s="147"/>
      <c r="J1" s="1" t="s">
        <v>3</v>
      </c>
      <c r="K1" s="22" t="s">
        <v>64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50" t="s">
        <v>61</v>
      </c>
      <c r="C3" s="150"/>
      <c r="D3" s="150"/>
      <c r="E3" s="22"/>
      <c r="F3" s="22"/>
      <c r="G3" s="151"/>
      <c r="H3" s="151"/>
      <c r="I3" s="32" t="s">
        <v>22</v>
      </c>
      <c r="J3" s="117">
        <v>44378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62</v>
      </c>
      <c r="K4" s="22" t="s">
        <v>67</v>
      </c>
      <c r="L4" s="4"/>
    </row>
    <row r="5" spans="1:12">
      <c r="A5" s="3" t="s">
        <v>37</v>
      </c>
      <c r="B5" s="148" t="s">
        <v>63</v>
      </c>
      <c r="C5" s="148"/>
      <c r="D5" s="148"/>
      <c r="E5" s="148"/>
      <c r="F5" s="148"/>
      <c r="G5" s="148"/>
      <c r="H5" s="148"/>
      <c r="I5" s="33" t="s">
        <v>30</v>
      </c>
      <c r="J5" s="87" t="s">
        <v>64</v>
      </c>
      <c r="K5" s="22"/>
      <c r="L5" s="4"/>
    </row>
    <row r="6" spans="1:12">
      <c r="A6" s="3" t="s">
        <v>38</v>
      </c>
      <c r="B6" s="149" t="s">
        <v>60</v>
      </c>
      <c r="C6" s="149"/>
      <c r="D6" s="149"/>
      <c r="E6" s="149"/>
      <c r="F6" s="149"/>
      <c r="G6" s="149"/>
      <c r="H6" s="149"/>
      <c r="I6" s="33" t="s">
        <v>58</v>
      </c>
      <c r="J6" s="87" t="s">
        <v>69</v>
      </c>
      <c r="K6" s="22" t="s">
        <v>68</v>
      </c>
      <c r="L6" s="4"/>
    </row>
    <row r="7" spans="1:12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65</v>
      </c>
    </row>
    <row r="9" spans="1:12" ht="15">
      <c r="A9" s="155" t="s">
        <v>29</v>
      </c>
      <c r="B9" s="155"/>
      <c r="C9" s="155"/>
      <c r="D9" s="155"/>
      <c r="E9" s="155"/>
      <c r="F9" s="155"/>
      <c r="G9" s="155"/>
      <c r="H9" s="155"/>
      <c r="I9" s="155"/>
      <c r="J9" s="155"/>
      <c r="K9" s="114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15"/>
    </row>
    <row r="11" spans="1:12" ht="12.75" customHeight="1">
      <c r="A11" s="143" t="s">
        <v>39</v>
      </c>
      <c r="B11" s="143" t="s">
        <v>40</v>
      </c>
      <c r="C11" s="156" t="s">
        <v>41</v>
      </c>
      <c r="D11" s="157"/>
      <c r="E11" s="157"/>
      <c r="F11" s="157"/>
      <c r="G11" s="158"/>
      <c r="H11" s="143" t="s">
        <v>42</v>
      </c>
      <c r="I11" s="143" t="s">
        <v>23</v>
      </c>
      <c r="J11" s="143" t="s">
        <v>43</v>
      </c>
      <c r="K11" s="103"/>
    </row>
    <row r="12" spans="1:12">
      <c r="A12" s="144"/>
      <c r="B12" s="144"/>
      <c r="C12" s="159"/>
      <c r="D12" s="160"/>
      <c r="E12" s="160"/>
      <c r="F12" s="160"/>
      <c r="G12" s="161"/>
      <c r="H12" s="144"/>
      <c r="I12" s="144"/>
      <c r="J12" s="144"/>
      <c r="K12" s="103"/>
    </row>
    <row r="13" spans="1:12">
      <c r="A13" s="145"/>
      <c r="B13" s="145"/>
      <c r="C13" s="162"/>
      <c r="D13" s="163"/>
      <c r="E13" s="163"/>
      <c r="F13" s="163"/>
      <c r="G13" s="164"/>
      <c r="H13" s="145"/>
      <c r="I13" s="145"/>
      <c r="J13" s="145"/>
      <c r="K13" s="103"/>
    </row>
    <row r="14" spans="1:12" ht="13.5" thickBot="1">
      <c r="A14" s="70">
        <v>1</v>
      </c>
      <c r="B14" s="12">
        <v>2</v>
      </c>
      <c r="C14" s="152">
        <v>3</v>
      </c>
      <c r="D14" s="153"/>
      <c r="E14" s="153"/>
      <c r="F14" s="153"/>
      <c r="G14" s="154"/>
      <c r="H14" s="13" t="s">
        <v>2</v>
      </c>
      <c r="I14" s="13" t="s">
        <v>25</v>
      </c>
      <c r="J14" s="13" t="s">
        <v>26</v>
      </c>
      <c r="K14" s="104"/>
    </row>
    <row r="15" spans="1:12">
      <c r="A15" s="71" t="s">
        <v>28</v>
      </c>
      <c r="B15" s="38" t="s">
        <v>6</v>
      </c>
      <c r="C15" s="165" t="s">
        <v>17</v>
      </c>
      <c r="D15" s="166"/>
      <c r="E15" s="166"/>
      <c r="F15" s="166"/>
      <c r="G15" s="167"/>
      <c r="H15" s="52">
        <v>5657010</v>
      </c>
      <c r="I15" s="52">
        <v>2059251</v>
      </c>
      <c r="J15" s="98">
        <v>3597821.1</v>
      </c>
    </row>
    <row r="16" spans="1:12">
      <c r="A16" s="72" t="s">
        <v>4</v>
      </c>
      <c r="B16" s="50"/>
      <c r="C16" s="168"/>
      <c r="D16" s="169"/>
      <c r="E16" s="169"/>
      <c r="F16" s="169"/>
      <c r="G16" s="170"/>
      <c r="H16" s="56"/>
      <c r="I16" s="57"/>
      <c r="J16" s="58"/>
    </row>
    <row r="17" spans="1:12" s="84" customFormat="1" ht="90">
      <c r="A17" s="79" t="s">
        <v>143</v>
      </c>
      <c r="B17" s="78" t="s">
        <v>6</v>
      </c>
      <c r="C17" s="110" t="s">
        <v>144</v>
      </c>
      <c r="D17" s="134" t="s">
        <v>145</v>
      </c>
      <c r="E17" s="135"/>
      <c r="F17" s="135"/>
      <c r="G17" s="136"/>
      <c r="H17" s="80">
        <v>171090</v>
      </c>
      <c r="I17" s="81">
        <v>79266.429999999993</v>
      </c>
      <c r="J17" s="82">
        <f t="shared" ref="J17:J35" si="0">IF(IF(H17="",0,H17)=0,0,(IF(H17&gt;0,IF(I17&gt;H17,0,H17-I17),IF(I17&gt;H17,H17-I17,0))))</f>
        <v>91823.57</v>
      </c>
      <c r="K17" s="108" t="str">
        <f t="shared" ref="K17:K35" si="1">C17 &amp; D17 &amp; G17</f>
        <v>10010302231010000110</v>
      </c>
      <c r="L17" s="83" t="str">
        <f t="shared" ref="L17:L35" si="2">C17 &amp; D17 &amp; G17</f>
        <v>10010302231010000110</v>
      </c>
    </row>
    <row r="18" spans="1:12" s="84" customFormat="1" ht="101.25">
      <c r="A18" s="79" t="s">
        <v>146</v>
      </c>
      <c r="B18" s="78" t="s">
        <v>6</v>
      </c>
      <c r="C18" s="110" t="s">
        <v>144</v>
      </c>
      <c r="D18" s="134" t="s">
        <v>147</v>
      </c>
      <c r="E18" s="135"/>
      <c r="F18" s="135"/>
      <c r="G18" s="136"/>
      <c r="H18" s="80">
        <v>970</v>
      </c>
      <c r="I18" s="81">
        <v>597.12</v>
      </c>
      <c r="J18" s="82">
        <f t="shared" si="0"/>
        <v>372.88</v>
      </c>
      <c r="K18" s="108" t="str">
        <f t="shared" si="1"/>
        <v>10010302241010000110</v>
      </c>
      <c r="L18" s="83" t="str">
        <f t="shared" si="2"/>
        <v>10010302241010000110</v>
      </c>
    </row>
    <row r="19" spans="1:12" s="84" customFormat="1" ht="90">
      <c r="A19" s="79" t="s">
        <v>148</v>
      </c>
      <c r="B19" s="78" t="s">
        <v>6</v>
      </c>
      <c r="C19" s="110" t="s">
        <v>144</v>
      </c>
      <c r="D19" s="134" t="s">
        <v>149</v>
      </c>
      <c r="E19" s="135"/>
      <c r="F19" s="135"/>
      <c r="G19" s="136"/>
      <c r="H19" s="80">
        <v>225060</v>
      </c>
      <c r="I19" s="81">
        <v>110220.72</v>
      </c>
      <c r="J19" s="82">
        <f t="shared" si="0"/>
        <v>114839.28</v>
      </c>
      <c r="K19" s="108" t="str">
        <f t="shared" si="1"/>
        <v>10010302251010000110</v>
      </c>
      <c r="L19" s="83" t="str">
        <f t="shared" si="2"/>
        <v>10010302251010000110</v>
      </c>
    </row>
    <row r="20" spans="1:12" s="84" customFormat="1" ht="90">
      <c r="A20" s="79" t="s">
        <v>150</v>
      </c>
      <c r="B20" s="78" t="s">
        <v>6</v>
      </c>
      <c r="C20" s="110" t="s">
        <v>144</v>
      </c>
      <c r="D20" s="134" t="s">
        <v>151</v>
      </c>
      <c r="E20" s="135"/>
      <c r="F20" s="135"/>
      <c r="G20" s="136"/>
      <c r="H20" s="80">
        <v>-24510</v>
      </c>
      <c r="I20" s="81">
        <v>-14795.63</v>
      </c>
      <c r="J20" s="82">
        <f t="shared" si="0"/>
        <v>-9714.3700000000008</v>
      </c>
      <c r="K20" s="108" t="str">
        <f t="shared" si="1"/>
        <v>10010302261010000110</v>
      </c>
      <c r="L20" s="83" t="str">
        <f t="shared" si="2"/>
        <v>10010302261010000110</v>
      </c>
    </row>
    <row r="21" spans="1:12" s="84" customFormat="1" ht="56.25">
      <c r="A21" s="79" t="s">
        <v>152</v>
      </c>
      <c r="B21" s="78" t="s">
        <v>6</v>
      </c>
      <c r="C21" s="110" t="s">
        <v>153</v>
      </c>
      <c r="D21" s="134" t="s">
        <v>154</v>
      </c>
      <c r="E21" s="135"/>
      <c r="F21" s="135"/>
      <c r="G21" s="136"/>
      <c r="H21" s="80">
        <v>17800</v>
      </c>
      <c r="I21" s="81">
        <v>8433.06</v>
      </c>
      <c r="J21" s="82">
        <f t="shared" si="0"/>
        <v>9366.94</v>
      </c>
      <c r="K21" s="108" t="str">
        <f t="shared" si="1"/>
        <v>18210102010010000110</v>
      </c>
      <c r="L21" s="83" t="str">
        <f t="shared" si="2"/>
        <v>18210102010010000110</v>
      </c>
    </row>
    <row r="22" spans="1:12" s="84" customFormat="1" ht="90">
      <c r="A22" s="79" t="s">
        <v>155</v>
      </c>
      <c r="B22" s="78" t="s">
        <v>6</v>
      </c>
      <c r="C22" s="110" t="s">
        <v>153</v>
      </c>
      <c r="D22" s="134" t="s">
        <v>156</v>
      </c>
      <c r="E22" s="135"/>
      <c r="F22" s="135"/>
      <c r="G22" s="136"/>
      <c r="H22" s="80"/>
      <c r="I22" s="81">
        <v>62.1</v>
      </c>
      <c r="J22" s="82">
        <f t="shared" si="0"/>
        <v>0</v>
      </c>
      <c r="K22" s="108" t="str">
        <f t="shared" si="1"/>
        <v>18210102020010000110</v>
      </c>
      <c r="L22" s="83" t="str">
        <f t="shared" si="2"/>
        <v>18210102020010000110</v>
      </c>
    </row>
    <row r="23" spans="1:12" s="84" customFormat="1" ht="33.75">
      <c r="A23" s="79" t="s">
        <v>157</v>
      </c>
      <c r="B23" s="78" t="s">
        <v>6</v>
      </c>
      <c r="C23" s="110" t="s">
        <v>153</v>
      </c>
      <c r="D23" s="134" t="s">
        <v>158</v>
      </c>
      <c r="E23" s="135"/>
      <c r="F23" s="135"/>
      <c r="G23" s="136"/>
      <c r="H23" s="80">
        <v>83000</v>
      </c>
      <c r="I23" s="81">
        <v>12094.14</v>
      </c>
      <c r="J23" s="82">
        <f t="shared" si="0"/>
        <v>70905.86</v>
      </c>
      <c r="K23" s="108" t="str">
        <f t="shared" si="1"/>
        <v>18210601030100000110</v>
      </c>
      <c r="L23" s="83" t="str">
        <f t="shared" si="2"/>
        <v>18210601030100000110</v>
      </c>
    </row>
    <row r="24" spans="1:12" s="84" customFormat="1" ht="22.5">
      <c r="A24" s="79" t="s">
        <v>159</v>
      </c>
      <c r="B24" s="78" t="s">
        <v>6</v>
      </c>
      <c r="C24" s="110" t="s">
        <v>153</v>
      </c>
      <c r="D24" s="134" t="s">
        <v>160</v>
      </c>
      <c r="E24" s="135"/>
      <c r="F24" s="135"/>
      <c r="G24" s="136"/>
      <c r="H24" s="80">
        <v>35000</v>
      </c>
      <c r="I24" s="81">
        <v>17104.259999999998</v>
      </c>
      <c r="J24" s="82">
        <f t="shared" si="0"/>
        <v>17895.740000000002</v>
      </c>
      <c r="K24" s="108" t="str">
        <f t="shared" si="1"/>
        <v>18210606033100000110</v>
      </c>
      <c r="L24" s="83" t="str">
        <f t="shared" si="2"/>
        <v>18210606033100000110</v>
      </c>
    </row>
    <row r="25" spans="1:12" s="84" customFormat="1" ht="33.75">
      <c r="A25" s="79" t="s">
        <v>161</v>
      </c>
      <c r="B25" s="78" t="s">
        <v>6</v>
      </c>
      <c r="C25" s="110" t="s">
        <v>153</v>
      </c>
      <c r="D25" s="134" t="s">
        <v>162</v>
      </c>
      <c r="E25" s="135"/>
      <c r="F25" s="135"/>
      <c r="G25" s="136"/>
      <c r="H25" s="80">
        <v>235000</v>
      </c>
      <c r="I25" s="81">
        <v>13014.35</v>
      </c>
      <c r="J25" s="82">
        <f t="shared" si="0"/>
        <v>221985.65</v>
      </c>
      <c r="K25" s="108" t="str">
        <f t="shared" si="1"/>
        <v>18210606043100000110</v>
      </c>
      <c r="L25" s="83" t="str">
        <f t="shared" si="2"/>
        <v>18210606043100000110</v>
      </c>
    </row>
    <row r="26" spans="1:12" s="84" customFormat="1" ht="56.25">
      <c r="A26" s="79" t="s">
        <v>163</v>
      </c>
      <c r="B26" s="78" t="s">
        <v>6</v>
      </c>
      <c r="C26" s="110" t="s">
        <v>64</v>
      </c>
      <c r="D26" s="134" t="s">
        <v>164</v>
      </c>
      <c r="E26" s="135"/>
      <c r="F26" s="135"/>
      <c r="G26" s="136"/>
      <c r="H26" s="80">
        <v>3000</v>
      </c>
      <c r="I26" s="81">
        <v>1000</v>
      </c>
      <c r="J26" s="82">
        <f t="shared" si="0"/>
        <v>2000</v>
      </c>
      <c r="K26" s="108" t="str">
        <f t="shared" si="1"/>
        <v>34210804020010000110</v>
      </c>
      <c r="L26" s="83" t="str">
        <f t="shared" si="2"/>
        <v>34210804020010000110</v>
      </c>
    </row>
    <row r="27" spans="1:12" s="84" customFormat="1" ht="56.25">
      <c r="A27" s="79" t="s">
        <v>165</v>
      </c>
      <c r="B27" s="78" t="s">
        <v>6</v>
      </c>
      <c r="C27" s="110" t="s">
        <v>64</v>
      </c>
      <c r="D27" s="134" t="s">
        <v>166</v>
      </c>
      <c r="E27" s="135"/>
      <c r="F27" s="135"/>
      <c r="G27" s="136"/>
      <c r="H27" s="80">
        <v>23900</v>
      </c>
      <c r="I27" s="81">
        <v>0</v>
      </c>
      <c r="J27" s="82">
        <f t="shared" si="0"/>
        <v>23900</v>
      </c>
      <c r="K27" s="108" t="str">
        <f t="shared" si="1"/>
        <v>34211105025100000120</v>
      </c>
      <c r="L27" s="83" t="str">
        <f t="shared" si="2"/>
        <v>34211105025100000120</v>
      </c>
    </row>
    <row r="28" spans="1:12" s="84" customFormat="1" ht="67.5">
      <c r="A28" s="79" t="s">
        <v>167</v>
      </c>
      <c r="B28" s="78" t="s">
        <v>6</v>
      </c>
      <c r="C28" s="110" t="s">
        <v>64</v>
      </c>
      <c r="D28" s="134" t="s">
        <v>168</v>
      </c>
      <c r="E28" s="135"/>
      <c r="F28" s="135"/>
      <c r="G28" s="136"/>
      <c r="H28" s="80">
        <v>14500</v>
      </c>
      <c r="I28" s="81">
        <v>747.25</v>
      </c>
      <c r="J28" s="82">
        <f t="shared" si="0"/>
        <v>13752.75</v>
      </c>
      <c r="K28" s="108" t="str">
        <f t="shared" si="1"/>
        <v>34211109045100000120</v>
      </c>
      <c r="L28" s="83" t="str">
        <f t="shared" si="2"/>
        <v>34211109045100000120</v>
      </c>
    </row>
    <row r="29" spans="1:12" s="84" customFormat="1" ht="33.75">
      <c r="A29" s="79" t="s">
        <v>169</v>
      </c>
      <c r="B29" s="78" t="s">
        <v>6</v>
      </c>
      <c r="C29" s="110" t="s">
        <v>64</v>
      </c>
      <c r="D29" s="134" t="s">
        <v>170</v>
      </c>
      <c r="E29" s="135"/>
      <c r="F29" s="135"/>
      <c r="G29" s="136"/>
      <c r="H29" s="80">
        <v>2883100</v>
      </c>
      <c r="I29" s="81">
        <v>1290903</v>
      </c>
      <c r="J29" s="82">
        <f t="shared" si="0"/>
        <v>1592197</v>
      </c>
      <c r="K29" s="108" t="str">
        <f t="shared" si="1"/>
        <v>34220216001100000150</v>
      </c>
      <c r="L29" s="83" t="str">
        <f t="shared" si="2"/>
        <v>34220216001100000150</v>
      </c>
    </row>
    <row r="30" spans="1:12" s="84" customFormat="1" ht="22.5">
      <c r="A30" s="79" t="s">
        <v>171</v>
      </c>
      <c r="B30" s="78" t="s">
        <v>6</v>
      </c>
      <c r="C30" s="110" t="s">
        <v>64</v>
      </c>
      <c r="D30" s="134" t="s">
        <v>172</v>
      </c>
      <c r="E30" s="135"/>
      <c r="F30" s="135"/>
      <c r="G30" s="136"/>
      <c r="H30" s="80">
        <v>251200</v>
      </c>
      <c r="I30" s="81">
        <v>251200</v>
      </c>
      <c r="J30" s="82">
        <f t="shared" si="0"/>
        <v>0</v>
      </c>
      <c r="K30" s="108" t="str">
        <f t="shared" si="1"/>
        <v>34220225576100000150</v>
      </c>
      <c r="L30" s="83" t="str">
        <f t="shared" si="2"/>
        <v>34220225576100000150</v>
      </c>
    </row>
    <row r="31" spans="1:12" s="84" customFormat="1">
      <c r="A31" s="79" t="s">
        <v>173</v>
      </c>
      <c r="B31" s="78" t="s">
        <v>6</v>
      </c>
      <c r="C31" s="110" t="s">
        <v>64</v>
      </c>
      <c r="D31" s="134" t="s">
        <v>174</v>
      </c>
      <c r="E31" s="135"/>
      <c r="F31" s="135"/>
      <c r="G31" s="136"/>
      <c r="H31" s="80">
        <v>1204000</v>
      </c>
      <c r="I31" s="81">
        <v>0</v>
      </c>
      <c r="J31" s="82">
        <f t="shared" si="0"/>
        <v>1204000</v>
      </c>
      <c r="K31" s="108" t="str">
        <f t="shared" si="1"/>
        <v>34220229999100000150</v>
      </c>
      <c r="L31" s="83" t="str">
        <f t="shared" si="2"/>
        <v>34220229999100000150</v>
      </c>
    </row>
    <row r="32" spans="1:12" s="84" customFormat="1" ht="33.75">
      <c r="A32" s="79" t="s">
        <v>175</v>
      </c>
      <c r="B32" s="78" t="s">
        <v>6</v>
      </c>
      <c r="C32" s="110" t="s">
        <v>64</v>
      </c>
      <c r="D32" s="134" t="s">
        <v>176</v>
      </c>
      <c r="E32" s="135"/>
      <c r="F32" s="135"/>
      <c r="G32" s="136"/>
      <c r="H32" s="80">
        <v>100100</v>
      </c>
      <c r="I32" s="81">
        <v>40500</v>
      </c>
      <c r="J32" s="82">
        <f t="shared" si="0"/>
        <v>59600</v>
      </c>
      <c r="K32" s="108" t="str">
        <f t="shared" si="1"/>
        <v>34220230024100000150</v>
      </c>
      <c r="L32" s="83" t="str">
        <f t="shared" si="2"/>
        <v>34220230024100000150</v>
      </c>
    </row>
    <row r="33" spans="1:12" s="84" customFormat="1" ht="33.75">
      <c r="A33" s="79" t="s">
        <v>177</v>
      </c>
      <c r="B33" s="78" t="s">
        <v>6</v>
      </c>
      <c r="C33" s="110" t="s">
        <v>64</v>
      </c>
      <c r="D33" s="134" t="s">
        <v>178</v>
      </c>
      <c r="E33" s="135"/>
      <c r="F33" s="135"/>
      <c r="G33" s="136"/>
      <c r="H33" s="80">
        <v>97800</v>
      </c>
      <c r="I33" s="81">
        <v>48904.2</v>
      </c>
      <c r="J33" s="82">
        <f t="shared" si="0"/>
        <v>48895.8</v>
      </c>
      <c r="K33" s="108" t="str">
        <f t="shared" si="1"/>
        <v>34220235118100000150</v>
      </c>
      <c r="L33" s="83" t="str">
        <f t="shared" si="2"/>
        <v>34220235118100000150</v>
      </c>
    </row>
    <row r="34" spans="1:12" s="84" customFormat="1" ht="56.25">
      <c r="A34" s="79" t="s">
        <v>179</v>
      </c>
      <c r="B34" s="78" t="s">
        <v>6</v>
      </c>
      <c r="C34" s="110" t="s">
        <v>64</v>
      </c>
      <c r="D34" s="134" t="s">
        <v>180</v>
      </c>
      <c r="E34" s="135"/>
      <c r="F34" s="135"/>
      <c r="G34" s="136"/>
      <c r="H34" s="80">
        <v>200000</v>
      </c>
      <c r="I34" s="81">
        <v>200000</v>
      </c>
      <c r="J34" s="82">
        <f t="shared" si="0"/>
        <v>0</v>
      </c>
      <c r="K34" s="108" t="str">
        <f t="shared" si="1"/>
        <v>34220240014100000150</v>
      </c>
      <c r="L34" s="83" t="str">
        <f t="shared" si="2"/>
        <v>34220240014100000150</v>
      </c>
    </row>
    <row r="35" spans="1:12" s="84" customFormat="1" ht="22.5">
      <c r="A35" s="79" t="s">
        <v>181</v>
      </c>
      <c r="B35" s="78" t="s">
        <v>6</v>
      </c>
      <c r="C35" s="110" t="s">
        <v>64</v>
      </c>
      <c r="D35" s="134" t="s">
        <v>182</v>
      </c>
      <c r="E35" s="135"/>
      <c r="F35" s="135"/>
      <c r="G35" s="136"/>
      <c r="H35" s="80">
        <v>136000</v>
      </c>
      <c r="I35" s="81"/>
      <c r="J35" s="82">
        <f t="shared" si="0"/>
        <v>136000</v>
      </c>
      <c r="K35" s="108" t="str">
        <f t="shared" si="1"/>
        <v>34220705030100000150</v>
      </c>
      <c r="L35" s="83" t="str">
        <f t="shared" si="2"/>
        <v>34220705030100000150</v>
      </c>
    </row>
    <row r="36" spans="1:12" ht="3.75" hidden="1" customHeight="1" thickBot="1">
      <c r="A36" s="15"/>
      <c r="B36" s="27"/>
      <c r="C36" s="19"/>
      <c r="D36" s="28"/>
      <c r="E36" s="28"/>
      <c r="F36" s="28"/>
      <c r="G36" s="28"/>
      <c r="H36" s="36"/>
      <c r="I36" s="37"/>
      <c r="J36" s="51"/>
      <c r="K36" s="105"/>
    </row>
    <row r="37" spans="1:12">
      <c r="A37" s="20"/>
      <c r="B37" s="21"/>
      <c r="C37" s="22"/>
      <c r="D37" s="22"/>
      <c r="E37" s="22"/>
      <c r="F37" s="22"/>
      <c r="G37" s="22"/>
      <c r="H37" s="23"/>
      <c r="I37" s="23"/>
      <c r="J37" s="22"/>
      <c r="K37" s="22"/>
    </row>
    <row r="38" spans="1:12" ht="12.75" customHeight="1">
      <c r="A38" s="155" t="s">
        <v>24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02"/>
    </row>
    <row r="39" spans="1:12">
      <c r="A39" s="8"/>
      <c r="B39" s="8"/>
      <c r="C39" s="9"/>
      <c r="D39" s="9"/>
      <c r="E39" s="9"/>
      <c r="F39" s="9"/>
      <c r="G39" s="9"/>
      <c r="H39" s="10"/>
      <c r="I39" s="10"/>
      <c r="J39" s="33" t="s">
        <v>20</v>
      </c>
      <c r="K39" s="33"/>
    </row>
    <row r="40" spans="1:12" ht="12.75" customHeight="1">
      <c r="A40" s="143" t="s">
        <v>39</v>
      </c>
      <c r="B40" s="143" t="s">
        <v>40</v>
      </c>
      <c r="C40" s="156" t="s">
        <v>44</v>
      </c>
      <c r="D40" s="157"/>
      <c r="E40" s="157"/>
      <c r="F40" s="157"/>
      <c r="G40" s="158"/>
      <c r="H40" s="143" t="s">
        <v>42</v>
      </c>
      <c r="I40" s="143" t="s">
        <v>23</v>
      </c>
      <c r="J40" s="143" t="s">
        <v>43</v>
      </c>
      <c r="K40" s="103"/>
    </row>
    <row r="41" spans="1:12">
      <c r="A41" s="144"/>
      <c r="B41" s="144"/>
      <c r="C41" s="159"/>
      <c r="D41" s="160"/>
      <c r="E41" s="160"/>
      <c r="F41" s="160"/>
      <c r="G41" s="161"/>
      <c r="H41" s="144"/>
      <c r="I41" s="144"/>
      <c r="J41" s="144"/>
      <c r="K41" s="103"/>
    </row>
    <row r="42" spans="1:12">
      <c r="A42" s="145"/>
      <c r="B42" s="145"/>
      <c r="C42" s="162"/>
      <c r="D42" s="163"/>
      <c r="E42" s="163"/>
      <c r="F42" s="163"/>
      <c r="G42" s="164"/>
      <c r="H42" s="145"/>
      <c r="I42" s="145"/>
      <c r="J42" s="145"/>
      <c r="K42" s="103"/>
    </row>
    <row r="43" spans="1:12" ht="13.5" thickBot="1">
      <c r="A43" s="70">
        <v>1</v>
      </c>
      <c r="B43" s="12">
        <v>2</v>
      </c>
      <c r="C43" s="152">
        <v>3</v>
      </c>
      <c r="D43" s="153"/>
      <c r="E43" s="153"/>
      <c r="F43" s="153"/>
      <c r="G43" s="154"/>
      <c r="H43" s="13" t="s">
        <v>2</v>
      </c>
      <c r="I43" s="13" t="s">
        <v>25</v>
      </c>
      <c r="J43" s="13" t="s">
        <v>26</v>
      </c>
      <c r="K43" s="104"/>
    </row>
    <row r="44" spans="1:12">
      <c r="A44" s="71" t="s">
        <v>5</v>
      </c>
      <c r="B44" s="38" t="s">
        <v>7</v>
      </c>
      <c r="C44" s="165" t="s">
        <v>17</v>
      </c>
      <c r="D44" s="166"/>
      <c r="E44" s="166"/>
      <c r="F44" s="166"/>
      <c r="G44" s="167"/>
      <c r="H44" s="52">
        <v>5657010</v>
      </c>
      <c r="I44" s="52">
        <v>2076022.24</v>
      </c>
      <c r="J44" s="98">
        <v>3580987.76</v>
      </c>
    </row>
    <row r="45" spans="1:12" ht="12.75" customHeight="1">
      <c r="A45" s="73" t="s">
        <v>4</v>
      </c>
      <c r="B45" s="50"/>
      <c r="C45" s="168"/>
      <c r="D45" s="169"/>
      <c r="E45" s="169"/>
      <c r="F45" s="169"/>
      <c r="G45" s="170"/>
      <c r="H45" s="59"/>
      <c r="I45" s="60"/>
      <c r="J45" s="61"/>
    </row>
    <row r="46" spans="1:12" s="84" customFormat="1" ht="22.5">
      <c r="A46" s="79" t="s">
        <v>75</v>
      </c>
      <c r="B46" s="78" t="s">
        <v>7</v>
      </c>
      <c r="C46" s="110" t="s">
        <v>64</v>
      </c>
      <c r="D46" s="113" t="s">
        <v>78</v>
      </c>
      <c r="E46" s="134" t="s">
        <v>76</v>
      </c>
      <c r="F46" s="137"/>
      <c r="G46" s="111" t="s">
        <v>77</v>
      </c>
      <c r="H46" s="80">
        <v>452000</v>
      </c>
      <c r="I46" s="81">
        <v>196432</v>
      </c>
      <c r="J46" s="82">
        <f t="shared" ref="J46:J77" si="3">IF(IF(H46="",0,H46)=0,0,(IF(H46&gt;0,IF(I46&gt;H46,0,H46-I46),IF(I46&gt;H46,H46-I46,0))))</f>
        <v>255568</v>
      </c>
      <c r="K46" s="107" t="str">
        <f t="shared" ref="K46:K77" si="4">C46 &amp; D46 &amp;E46 &amp; F46 &amp; G46</f>
        <v>34201029110001000121</v>
      </c>
      <c r="L46" s="83" t="str">
        <f t="shared" ref="L46:L77" si="5">C46 &amp; D46 &amp;E46 &amp; F46 &amp; G46</f>
        <v>34201029110001000121</v>
      </c>
    </row>
    <row r="47" spans="1:12" s="84" customFormat="1" ht="33.75">
      <c r="A47" s="79" t="s">
        <v>79</v>
      </c>
      <c r="B47" s="78" t="s">
        <v>7</v>
      </c>
      <c r="C47" s="110" t="s">
        <v>64</v>
      </c>
      <c r="D47" s="113" t="s">
        <v>78</v>
      </c>
      <c r="E47" s="134" t="s">
        <v>76</v>
      </c>
      <c r="F47" s="137"/>
      <c r="G47" s="111" t="s">
        <v>80</v>
      </c>
      <c r="H47" s="80">
        <v>40100</v>
      </c>
      <c r="I47" s="81">
        <v>0</v>
      </c>
      <c r="J47" s="82">
        <f t="shared" si="3"/>
        <v>40100</v>
      </c>
      <c r="K47" s="107" t="str">
        <f t="shared" si="4"/>
        <v>34201029110001000122</v>
      </c>
      <c r="L47" s="83" t="str">
        <f t="shared" si="5"/>
        <v>34201029110001000122</v>
      </c>
    </row>
    <row r="48" spans="1:12" s="84" customFormat="1" ht="33.75">
      <c r="A48" s="79" t="s">
        <v>81</v>
      </c>
      <c r="B48" s="78" t="s">
        <v>7</v>
      </c>
      <c r="C48" s="110" t="s">
        <v>64</v>
      </c>
      <c r="D48" s="113" t="s">
        <v>78</v>
      </c>
      <c r="E48" s="134" t="s">
        <v>76</v>
      </c>
      <c r="F48" s="137"/>
      <c r="G48" s="111" t="s">
        <v>82</v>
      </c>
      <c r="H48" s="80">
        <v>136504</v>
      </c>
      <c r="I48" s="81">
        <v>55094.47</v>
      </c>
      <c r="J48" s="82">
        <f t="shared" si="3"/>
        <v>81409.53</v>
      </c>
      <c r="K48" s="107" t="str">
        <f t="shared" si="4"/>
        <v>34201029110001000129</v>
      </c>
      <c r="L48" s="83" t="str">
        <f t="shared" si="5"/>
        <v>34201029110001000129</v>
      </c>
    </row>
    <row r="49" spans="1:12" s="84" customFormat="1">
      <c r="A49" s="79" t="s">
        <v>83</v>
      </c>
      <c r="B49" s="78" t="s">
        <v>7</v>
      </c>
      <c r="C49" s="110" t="s">
        <v>64</v>
      </c>
      <c r="D49" s="113" t="s">
        <v>86</v>
      </c>
      <c r="E49" s="134" t="s">
        <v>84</v>
      </c>
      <c r="F49" s="137"/>
      <c r="G49" s="111" t="s">
        <v>85</v>
      </c>
      <c r="H49" s="80">
        <v>13000</v>
      </c>
      <c r="I49" s="81">
        <v>13000</v>
      </c>
      <c r="J49" s="82">
        <f t="shared" si="3"/>
        <v>0</v>
      </c>
      <c r="K49" s="107" t="str">
        <f t="shared" si="4"/>
        <v>34201040100199990244</v>
      </c>
      <c r="L49" s="83" t="str">
        <f t="shared" si="5"/>
        <v>34201040100199990244</v>
      </c>
    </row>
    <row r="50" spans="1:12" s="84" customFormat="1">
      <c r="A50" s="79" t="s">
        <v>83</v>
      </c>
      <c r="B50" s="78" t="s">
        <v>7</v>
      </c>
      <c r="C50" s="110" t="s">
        <v>64</v>
      </c>
      <c r="D50" s="113" t="s">
        <v>86</v>
      </c>
      <c r="E50" s="134" t="s">
        <v>87</v>
      </c>
      <c r="F50" s="137"/>
      <c r="G50" s="111" t="s">
        <v>85</v>
      </c>
      <c r="H50" s="80">
        <v>85200</v>
      </c>
      <c r="I50" s="81">
        <v>5110</v>
      </c>
      <c r="J50" s="82">
        <f t="shared" si="3"/>
        <v>80090</v>
      </c>
      <c r="K50" s="107" t="str">
        <f t="shared" si="4"/>
        <v>34201040100299990244</v>
      </c>
      <c r="L50" s="83" t="str">
        <f t="shared" si="5"/>
        <v>34201040100299990244</v>
      </c>
    </row>
    <row r="51" spans="1:12" s="84" customFormat="1">
      <c r="A51" s="79" t="s">
        <v>83</v>
      </c>
      <c r="B51" s="78" t="s">
        <v>7</v>
      </c>
      <c r="C51" s="110" t="s">
        <v>64</v>
      </c>
      <c r="D51" s="113" t="s">
        <v>86</v>
      </c>
      <c r="E51" s="134" t="s">
        <v>88</v>
      </c>
      <c r="F51" s="137"/>
      <c r="G51" s="111" t="s">
        <v>85</v>
      </c>
      <c r="H51" s="80">
        <v>1000</v>
      </c>
      <c r="I51" s="81">
        <v>0</v>
      </c>
      <c r="J51" s="82">
        <f t="shared" si="3"/>
        <v>1000</v>
      </c>
      <c r="K51" s="107" t="str">
        <f t="shared" si="4"/>
        <v>34201040600399990244</v>
      </c>
      <c r="L51" s="83" t="str">
        <f t="shared" si="5"/>
        <v>34201040600399990244</v>
      </c>
    </row>
    <row r="52" spans="1:12" s="84" customFormat="1" ht="22.5">
      <c r="A52" s="79" t="s">
        <v>75</v>
      </c>
      <c r="B52" s="78" t="s">
        <v>7</v>
      </c>
      <c r="C52" s="110" t="s">
        <v>64</v>
      </c>
      <c r="D52" s="113" t="s">
        <v>86</v>
      </c>
      <c r="E52" s="134" t="s">
        <v>89</v>
      </c>
      <c r="F52" s="137"/>
      <c r="G52" s="111" t="s">
        <v>77</v>
      </c>
      <c r="H52" s="80">
        <v>1010114</v>
      </c>
      <c r="I52" s="81">
        <v>471375.93</v>
      </c>
      <c r="J52" s="82">
        <f t="shared" si="3"/>
        <v>538738.06999999995</v>
      </c>
      <c r="K52" s="107" t="str">
        <f t="shared" si="4"/>
        <v>34201049190001000121</v>
      </c>
      <c r="L52" s="83" t="str">
        <f t="shared" si="5"/>
        <v>34201049190001000121</v>
      </c>
    </row>
    <row r="53" spans="1:12" s="84" customFormat="1" ht="33.75">
      <c r="A53" s="79" t="s">
        <v>79</v>
      </c>
      <c r="B53" s="78" t="s">
        <v>7</v>
      </c>
      <c r="C53" s="110" t="s">
        <v>64</v>
      </c>
      <c r="D53" s="113" t="s">
        <v>86</v>
      </c>
      <c r="E53" s="134" t="s">
        <v>89</v>
      </c>
      <c r="F53" s="137"/>
      <c r="G53" s="111" t="s">
        <v>80</v>
      </c>
      <c r="H53" s="80">
        <v>112280</v>
      </c>
      <c r="I53" s="81">
        <v>80200</v>
      </c>
      <c r="J53" s="82">
        <f t="shared" si="3"/>
        <v>32080</v>
      </c>
      <c r="K53" s="107" t="str">
        <f t="shared" si="4"/>
        <v>34201049190001000122</v>
      </c>
      <c r="L53" s="83" t="str">
        <f t="shared" si="5"/>
        <v>34201049190001000122</v>
      </c>
    </row>
    <row r="54" spans="1:12" s="84" customFormat="1" ht="33.75">
      <c r="A54" s="79" t="s">
        <v>81</v>
      </c>
      <c r="B54" s="78" t="s">
        <v>7</v>
      </c>
      <c r="C54" s="110" t="s">
        <v>64</v>
      </c>
      <c r="D54" s="113" t="s">
        <v>86</v>
      </c>
      <c r="E54" s="134" t="s">
        <v>89</v>
      </c>
      <c r="F54" s="137"/>
      <c r="G54" s="111" t="s">
        <v>82</v>
      </c>
      <c r="H54" s="80">
        <v>332234</v>
      </c>
      <c r="I54" s="81">
        <v>119785.13</v>
      </c>
      <c r="J54" s="82">
        <f t="shared" si="3"/>
        <v>212448.87</v>
      </c>
      <c r="K54" s="107" t="str">
        <f t="shared" si="4"/>
        <v>34201049190001000129</v>
      </c>
      <c r="L54" s="83" t="str">
        <f t="shared" si="5"/>
        <v>34201049190001000129</v>
      </c>
    </row>
    <row r="55" spans="1:12" s="84" customFormat="1">
      <c r="A55" s="79" t="s">
        <v>83</v>
      </c>
      <c r="B55" s="78" t="s">
        <v>7</v>
      </c>
      <c r="C55" s="110" t="s">
        <v>64</v>
      </c>
      <c r="D55" s="113" t="s">
        <v>86</v>
      </c>
      <c r="E55" s="134" t="s">
        <v>89</v>
      </c>
      <c r="F55" s="137"/>
      <c r="G55" s="111" t="s">
        <v>85</v>
      </c>
      <c r="H55" s="80">
        <v>217000</v>
      </c>
      <c r="I55" s="81">
        <v>156585.12</v>
      </c>
      <c r="J55" s="82">
        <f t="shared" si="3"/>
        <v>60414.879999999997</v>
      </c>
      <c r="K55" s="107" t="str">
        <f t="shared" si="4"/>
        <v>34201049190001000244</v>
      </c>
      <c r="L55" s="83" t="str">
        <f t="shared" si="5"/>
        <v>34201049190001000244</v>
      </c>
    </row>
    <row r="56" spans="1:12" s="84" customFormat="1">
      <c r="A56" s="79" t="s">
        <v>90</v>
      </c>
      <c r="B56" s="78" t="s">
        <v>7</v>
      </c>
      <c r="C56" s="110" t="s">
        <v>64</v>
      </c>
      <c r="D56" s="113" t="s">
        <v>86</v>
      </c>
      <c r="E56" s="134" t="s">
        <v>89</v>
      </c>
      <c r="F56" s="137"/>
      <c r="G56" s="111" t="s">
        <v>91</v>
      </c>
      <c r="H56" s="80">
        <v>5000</v>
      </c>
      <c r="I56" s="81">
        <v>0</v>
      </c>
      <c r="J56" s="82">
        <f t="shared" si="3"/>
        <v>5000</v>
      </c>
      <c r="K56" s="107" t="str">
        <f t="shared" si="4"/>
        <v>34201049190001000247</v>
      </c>
      <c r="L56" s="83" t="str">
        <f t="shared" si="5"/>
        <v>34201049190001000247</v>
      </c>
    </row>
    <row r="57" spans="1:12" s="84" customFormat="1">
      <c r="A57" s="79" t="s">
        <v>92</v>
      </c>
      <c r="B57" s="78" t="s">
        <v>7</v>
      </c>
      <c r="C57" s="110" t="s">
        <v>64</v>
      </c>
      <c r="D57" s="113" t="s">
        <v>86</v>
      </c>
      <c r="E57" s="134" t="s">
        <v>89</v>
      </c>
      <c r="F57" s="137"/>
      <c r="G57" s="111" t="s">
        <v>93</v>
      </c>
      <c r="H57" s="80">
        <v>20000</v>
      </c>
      <c r="I57" s="81">
        <v>0</v>
      </c>
      <c r="J57" s="82">
        <f t="shared" si="3"/>
        <v>20000</v>
      </c>
      <c r="K57" s="107" t="str">
        <f t="shared" si="4"/>
        <v>34201049190001000852</v>
      </c>
      <c r="L57" s="83" t="str">
        <f t="shared" si="5"/>
        <v>34201049190001000852</v>
      </c>
    </row>
    <row r="58" spans="1:12" s="84" customFormat="1">
      <c r="A58" s="79" t="s">
        <v>94</v>
      </c>
      <c r="B58" s="78" t="s">
        <v>7</v>
      </c>
      <c r="C58" s="110" t="s">
        <v>64</v>
      </c>
      <c r="D58" s="113" t="s">
        <v>86</v>
      </c>
      <c r="E58" s="134" t="s">
        <v>89</v>
      </c>
      <c r="F58" s="137"/>
      <c r="G58" s="111" t="s">
        <v>95</v>
      </c>
      <c r="H58" s="80">
        <v>7654</v>
      </c>
      <c r="I58" s="81">
        <v>3007</v>
      </c>
      <c r="J58" s="82">
        <f t="shared" si="3"/>
        <v>4647</v>
      </c>
      <c r="K58" s="107" t="str">
        <f t="shared" si="4"/>
        <v>34201049190001000853</v>
      </c>
      <c r="L58" s="83" t="str">
        <f t="shared" si="5"/>
        <v>34201049190001000853</v>
      </c>
    </row>
    <row r="59" spans="1:12" s="84" customFormat="1" ht="22.5">
      <c r="A59" s="79" t="s">
        <v>75</v>
      </c>
      <c r="B59" s="78" t="s">
        <v>7</v>
      </c>
      <c r="C59" s="110" t="s">
        <v>64</v>
      </c>
      <c r="D59" s="113" t="s">
        <v>86</v>
      </c>
      <c r="E59" s="134" t="s">
        <v>96</v>
      </c>
      <c r="F59" s="137"/>
      <c r="G59" s="111" t="s">
        <v>77</v>
      </c>
      <c r="H59" s="80">
        <v>51000</v>
      </c>
      <c r="I59" s="81">
        <v>20601.75</v>
      </c>
      <c r="J59" s="82">
        <f t="shared" si="3"/>
        <v>30398.25</v>
      </c>
      <c r="K59" s="107" t="str">
        <f t="shared" si="4"/>
        <v>34201049810070280121</v>
      </c>
      <c r="L59" s="83" t="str">
        <f t="shared" si="5"/>
        <v>34201049810070280121</v>
      </c>
    </row>
    <row r="60" spans="1:12" s="84" customFormat="1" ht="33.75">
      <c r="A60" s="79" t="s">
        <v>79</v>
      </c>
      <c r="B60" s="78" t="s">
        <v>7</v>
      </c>
      <c r="C60" s="110" t="s">
        <v>64</v>
      </c>
      <c r="D60" s="113" t="s">
        <v>86</v>
      </c>
      <c r="E60" s="134" t="s">
        <v>96</v>
      </c>
      <c r="F60" s="137"/>
      <c r="G60" s="111" t="s">
        <v>80</v>
      </c>
      <c r="H60" s="80">
        <v>8020</v>
      </c>
      <c r="I60" s="81">
        <v>0</v>
      </c>
      <c r="J60" s="82">
        <f t="shared" si="3"/>
        <v>8020</v>
      </c>
      <c r="K60" s="107" t="str">
        <f t="shared" si="4"/>
        <v>34201049810070280122</v>
      </c>
      <c r="L60" s="83" t="str">
        <f t="shared" si="5"/>
        <v>34201049810070280122</v>
      </c>
    </row>
    <row r="61" spans="1:12" s="84" customFormat="1" ht="33.75">
      <c r="A61" s="79" t="s">
        <v>81</v>
      </c>
      <c r="B61" s="78" t="s">
        <v>7</v>
      </c>
      <c r="C61" s="110" t="s">
        <v>64</v>
      </c>
      <c r="D61" s="113" t="s">
        <v>86</v>
      </c>
      <c r="E61" s="134" t="s">
        <v>96</v>
      </c>
      <c r="F61" s="137"/>
      <c r="G61" s="111" t="s">
        <v>82</v>
      </c>
      <c r="H61" s="80">
        <v>15400</v>
      </c>
      <c r="I61" s="81">
        <v>5904.95</v>
      </c>
      <c r="J61" s="82">
        <f t="shared" si="3"/>
        <v>9495.0499999999993</v>
      </c>
      <c r="K61" s="107" t="str">
        <f t="shared" si="4"/>
        <v>34201049810070280129</v>
      </c>
      <c r="L61" s="83" t="str">
        <f t="shared" si="5"/>
        <v>34201049810070280129</v>
      </c>
    </row>
    <row r="62" spans="1:12" s="84" customFormat="1">
      <c r="A62" s="79" t="s">
        <v>83</v>
      </c>
      <c r="B62" s="78" t="s">
        <v>7</v>
      </c>
      <c r="C62" s="110" t="s">
        <v>64</v>
      </c>
      <c r="D62" s="113" t="s">
        <v>86</v>
      </c>
      <c r="E62" s="134" t="s">
        <v>96</v>
      </c>
      <c r="F62" s="137"/>
      <c r="G62" s="111" t="s">
        <v>85</v>
      </c>
      <c r="H62" s="80">
        <v>25680</v>
      </c>
      <c r="I62" s="81">
        <v>5001.5</v>
      </c>
      <c r="J62" s="82">
        <f t="shared" si="3"/>
        <v>20678.5</v>
      </c>
      <c r="K62" s="107" t="str">
        <f t="shared" si="4"/>
        <v>34201049810070280244</v>
      </c>
      <c r="L62" s="83" t="str">
        <f t="shared" si="5"/>
        <v>34201049810070280244</v>
      </c>
    </row>
    <row r="63" spans="1:12" s="84" customFormat="1">
      <c r="A63" s="79" t="s">
        <v>97</v>
      </c>
      <c r="B63" s="78" t="s">
        <v>7</v>
      </c>
      <c r="C63" s="110" t="s">
        <v>64</v>
      </c>
      <c r="D63" s="113" t="s">
        <v>100</v>
      </c>
      <c r="E63" s="134" t="s">
        <v>98</v>
      </c>
      <c r="F63" s="137"/>
      <c r="G63" s="111" t="s">
        <v>99</v>
      </c>
      <c r="H63" s="80">
        <v>18182</v>
      </c>
      <c r="I63" s="81">
        <v>0</v>
      </c>
      <c r="J63" s="82">
        <f t="shared" si="3"/>
        <v>18182</v>
      </c>
      <c r="K63" s="107" t="str">
        <f t="shared" si="4"/>
        <v>34201069740093020540</v>
      </c>
      <c r="L63" s="83" t="str">
        <f t="shared" si="5"/>
        <v>34201069740093020540</v>
      </c>
    </row>
    <row r="64" spans="1:12" s="84" customFormat="1">
      <c r="A64" s="79" t="s">
        <v>101</v>
      </c>
      <c r="B64" s="78" t="s">
        <v>7</v>
      </c>
      <c r="C64" s="110" t="s">
        <v>64</v>
      </c>
      <c r="D64" s="113" t="s">
        <v>104</v>
      </c>
      <c r="E64" s="134" t="s">
        <v>102</v>
      </c>
      <c r="F64" s="137"/>
      <c r="G64" s="111" t="s">
        <v>103</v>
      </c>
      <c r="H64" s="80">
        <v>3000</v>
      </c>
      <c r="I64" s="81">
        <v>0</v>
      </c>
      <c r="J64" s="82">
        <f t="shared" si="3"/>
        <v>3000</v>
      </c>
      <c r="K64" s="107" t="str">
        <f t="shared" si="4"/>
        <v>34201119200023780870</v>
      </c>
      <c r="L64" s="83" t="str">
        <f t="shared" si="5"/>
        <v>34201119200023780870</v>
      </c>
    </row>
    <row r="65" spans="1:12" s="84" customFormat="1" ht="45">
      <c r="A65" s="79" t="s">
        <v>105</v>
      </c>
      <c r="B65" s="78" t="s">
        <v>7</v>
      </c>
      <c r="C65" s="110" t="s">
        <v>64</v>
      </c>
      <c r="D65" s="113" t="s">
        <v>108</v>
      </c>
      <c r="E65" s="134" t="s">
        <v>106</v>
      </c>
      <c r="F65" s="137"/>
      <c r="G65" s="111" t="s">
        <v>107</v>
      </c>
      <c r="H65" s="80">
        <v>42000</v>
      </c>
      <c r="I65" s="81">
        <v>5397.89</v>
      </c>
      <c r="J65" s="82">
        <f t="shared" si="3"/>
        <v>36602.11</v>
      </c>
      <c r="K65" s="107" t="str">
        <f t="shared" si="4"/>
        <v>34201139200023330123</v>
      </c>
      <c r="L65" s="83" t="str">
        <f t="shared" si="5"/>
        <v>34201139200023330123</v>
      </c>
    </row>
    <row r="66" spans="1:12" s="84" customFormat="1">
      <c r="A66" s="79" t="s">
        <v>97</v>
      </c>
      <c r="B66" s="78" t="s">
        <v>7</v>
      </c>
      <c r="C66" s="110" t="s">
        <v>64</v>
      </c>
      <c r="D66" s="113" t="s">
        <v>108</v>
      </c>
      <c r="E66" s="134" t="s">
        <v>109</v>
      </c>
      <c r="F66" s="137"/>
      <c r="G66" s="111" t="s">
        <v>99</v>
      </c>
      <c r="H66" s="80">
        <v>10606</v>
      </c>
      <c r="I66" s="81">
        <v>0</v>
      </c>
      <c r="J66" s="82">
        <f t="shared" si="3"/>
        <v>10606</v>
      </c>
      <c r="K66" s="107" t="str">
        <f t="shared" si="4"/>
        <v>34201139740093010540</v>
      </c>
      <c r="L66" s="83" t="str">
        <f t="shared" si="5"/>
        <v>34201139740093010540</v>
      </c>
    </row>
    <row r="67" spans="1:12" s="84" customFormat="1" ht="22.5">
      <c r="A67" s="79" t="s">
        <v>75</v>
      </c>
      <c r="B67" s="78" t="s">
        <v>7</v>
      </c>
      <c r="C67" s="110" t="s">
        <v>64</v>
      </c>
      <c r="D67" s="113" t="s">
        <v>111</v>
      </c>
      <c r="E67" s="134" t="s">
        <v>110</v>
      </c>
      <c r="F67" s="137"/>
      <c r="G67" s="111" t="s">
        <v>77</v>
      </c>
      <c r="H67" s="80">
        <v>61402</v>
      </c>
      <c r="I67" s="81">
        <v>29934.29</v>
      </c>
      <c r="J67" s="82">
        <f t="shared" si="3"/>
        <v>31467.71</v>
      </c>
      <c r="K67" s="107" t="str">
        <f t="shared" si="4"/>
        <v>34202039810051180121</v>
      </c>
      <c r="L67" s="83" t="str">
        <f t="shared" si="5"/>
        <v>34202039810051180121</v>
      </c>
    </row>
    <row r="68" spans="1:12" s="84" customFormat="1" ht="33.75">
      <c r="A68" s="79" t="s">
        <v>81</v>
      </c>
      <c r="B68" s="78" t="s">
        <v>7</v>
      </c>
      <c r="C68" s="110" t="s">
        <v>64</v>
      </c>
      <c r="D68" s="113" t="s">
        <v>111</v>
      </c>
      <c r="E68" s="134" t="s">
        <v>110</v>
      </c>
      <c r="F68" s="137"/>
      <c r="G68" s="111" t="s">
        <v>82</v>
      </c>
      <c r="H68" s="80">
        <v>18544</v>
      </c>
      <c r="I68" s="81">
        <v>9040.18</v>
      </c>
      <c r="J68" s="82">
        <f t="shared" si="3"/>
        <v>9503.82</v>
      </c>
      <c r="K68" s="107" t="str">
        <f t="shared" si="4"/>
        <v>34202039810051180129</v>
      </c>
      <c r="L68" s="83" t="str">
        <f t="shared" si="5"/>
        <v>34202039810051180129</v>
      </c>
    </row>
    <row r="69" spans="1:12" s="84" customFormat="1">
      <c r="A69" s="79" t="s">
        <v>83</v>
      </c>
      <c r="B69" s="78" t="s">
        <v>7</v>
      </c>
      <c r="C69" s="110" t="s">
        <v>64</v>
      </c>
      <c r="D69" s="113" t="s">
        <v>111</v>
      </c>
      <c r="E69" s="134" t="s">
        <v>110</v>
      </c>
      <c r="F69" s="137"/>
      <c r="G69" s="111" t="s">
        <v>85</v>
      </c>
      <c r="H69" s="80">
        <v>17854</v>
      </c>
      <c r="I69" s="81">
        <v>0</v>
      </c>
      <c r="J69" s="82">
        <f t="shared" si="3"/>
        <v>17854</v>
      </c>
      <c r="K69" s="107" t="str">
        <f t="shared" si="4"/>
        <v>34202039810051180244</v>
      </c>
      <c r="L69" s="83" t="str">
        <f t="shared" si="5"/>
        <v>34202039810051180244</v>
      </c>
    </row>
    <row r="70" spans="1:12" s="84" customFormat="1">
      <c r="A70" s="79" t="s">
        <v>83</v>
      </c>
      <c r="B70" s="78" t="s">
        <v>7</v>
      </c>
      <c r="C70" s="110" t="s">
        <v>64</v>
      </c>
      <c r="D70" s="113" t="s">
        <v>113</v>
      </c>
      <c r="E70" s="134" t="s">
        <v>112</v>
      </c>
      <c r="F70" s="137"/>
      <c r="G70" s="111" t="s">
        <v>85</v>
      </c>
      <c r="H70" s="80">
        <v>3000</v>
      </c>
      <c r="I70" s="81">
        <v>2658.75</v>
      </c>
      <c r="J70" s="82">
        <f t="shared" si="3"/>
        <v>341.25</v>
      </c>
      <c r="K70" s="107" t="str">
        <f t="shared" si="4"/>
        <v>34203100900199990244</v>
      </c>
      <c r="L70" s="83" t="str">
        <f t="shared" si="5"/>
        <v>34203100900199990244</v>
      </c>
    </row>
    <row r="71" spans="1:12" s="84" customFormat="1">
      <c r="A71" s="79" t="s">
        <v>83</v>
      </c>
      <c r="B71" s="78" t="s">
        <v>7</v>
      </c>
      <c r="C71" s="110" t="s">
        <v>64</v>
      </c>
      <c r="D71" s="113" t="s">
        <v>113</v>
      </c>
      <c r="E71" s="134" t="s">
        <v>114</v>
      </c>
      <c r="F71" s="137"/>
      <c r="G71" s="111" t="s">
        <v>85</v>
      </c>
      <c r="H71" s="80">
        <v>17000</v>
      </c>
      <c r="I71" s="81">
        <v>0</v>
      </c>
      <c r="J71" s="82">
        <f t="shared" si="3"/>
        <v>17000</v>
      </c>
      <c r="K71" s="107" t="str">
        <f t="shared" si="4"/>
        <v>34203100900299990244</v>
      </c>
      <c r="L71" s="83" t="str">
        <f t="shared" si="5"/>
        <v>34203100900299990244</v>
      </c>
    </row>
    <row r="72" spans="1:12" s="84" customFormat="1">
      <c r="A72" s="79" t="s">
        <v>97</v>
      </c>
      <c r="B72" s="78" t="s">
        <v>7</v>
      </c>
      <c r="C72" s="110" t="s">
        <v>64</v>
      </c>
      <c r="D72" s="113" t="s">
        <v>115</v>
      </c>
      <c r="E72" s="134" t="s">
        <v>109</v>
      </c>
      <c r="F72" s="137"/>
      <c r="G72" s="111" t="s">
        <v>99</v>
      </c>
      <c r="H72" s="80">
        <v>5303</v>
      </c>
      <c r="I72" s="81">
        <v>0</v>
      </c>
      <c r="J72" s="82">
        <f t="shared" si="3"/>
        <v>5303</v>
      </c>
      <c r="K72" s="107" t="str">
        <f t="shared" si="4"/>
        <v>34204059740093010540</v>
      </c>
      <c r="L72" s="83" t="str">
        <f t="shared" si="5"/>
        <v>34204059740093010540</v>
      </c>
    </row>
    <row r="73" spans="1:12" s="84" customFormat="1">
      <c r="A73" s="79" t="s">
        <v>83</v>
      </c>
      <c r="B73" s="78" t="s">
        <v>7</v>
      </c>
      <c r="C73" s="110" t="s">
        <v>64</v>
      </c>
      <c r="D73" s="113" t="s">
        <v>117</v>
      </c>
      <c r="E73" s="134" t="s">
        <v>116</v>
      </c>
      <c r="F73" s="137"/>
      <c r="G73" s="111" t="s">
        <v>85</v>
      </c>
      <c r="H73" s="80">
        <v>705000</v>
      </c>
      <c r="I73" s="81">
        <v>0</v>
      </c>
      <c r="J73" s="82">
        <f t="shared" si="3"/>
        <v>705000</v>
      </c>
      <c r="K73" s="107" t="str">
        <f t="shared" si="4"/>
        <v>34204090700171520244</v>
      </c>
      <c r="L73" s="83" t="str">
        <f t="shared" si="5"/>
        <v>34204090700171520244</v>
      </c>
    </row>
    <row r="74" spans="1:12" s="84" customFormat="1">
      <c r="A74" s="79" t="s">
        <v>83</v>
      </c>
      <c r="B74" s="78" t="s">
        <v>7</v>
      </c>
      <c r="C74" s="110" t="s">
        <v>64</v>
      </c>
      <c r="D74" s="113" t="s">
        <v>117</v>
      </c>
      <c r="E74" s="134" t="s">
        <v>118</v>
      </c>
      <c r="F74" s="137"/>
      <c r="G74" s="111" t="s">
        <v>85</v>
      </c>
      <c r="H74" s="80">
        <v>185744</v>
      </c>
      <c r="I74" s="81">
        <v>117080</v>
      </c>
      <c r="J74" s="82">
        <f t="shared" si="3"/>
        <v>68664</v>
      </c>
      <c r="K74" s="107" t="str">
        <f t="shared" si="4"/>
        <v>34204090700199990244</v>
      </c>
      <c r="L74" s="83" t="str">
        <f t="shared" si="5"/>
        <v>34204090700199990244</v>
      </c>
    </row>
    <row r="75" spans="1:12" s="84" customFormat="1">
      <c r="A75" s="79" t="s">
        <v>90</v>
      </c>
      <c r="B75" s="78" t="s">
        <v>7</v>
      </c>
      <c r="C75" s="110" t="s">
        <v>64</v>
      </c>
      <c r="D75" s="113" t="s">
        <v>117</v>
      </c>
      <c r="E75" s="134" t="s">
        <v>118</v>
      </c>
      <c r="F75" s="137"/>
      <c r="G75" s="111" t="s">
        <v>91</v>
      </c>
      <c r="H75" s="80">
        <v>149760</v>
      </c>
      <c r="I75" s="81">
        <v>0</v>
      </c>
      <c r="J75" s="82">
        <f t="shared" si="3"/>
        <v>149760</v>
      </c>
      <c r="K75" s="107" t="str">
        <f t="shared" si="4"/>
        <v>34204090700199990247</v>
      </c>
      <c r="L75" s="83" t="str">
        <f t="shared" si="5"/>
        <v>34204090700199990247</v>
      </c>
    </row>
    <row r="76" spans="1:12" s="84" customFormat="1">
      <c r="A76" s="79" t="s">
        <v>83</v>
      </c>
      <c r="B76" s="78" t="s">
        <v>7</v>
      </c>
      <c r="C76" s="110" t="s">
        <v>64</v>
      </c>
      <c r="D76" s="113" t="s">
        <v>117</v>
      </c>
      <c r="E76" s="134" t="s">
        <v>119</v>
      </c>
      <c r="F76" s="137"/>
      <c r="G76" s="111" t="s">
        <v>85</v>
      </c>
      <c r="H76" s="80">
        <v>37106</v>
      </c>
      <c r="I76" s="81">
        <v>0</v>
      </c>
      <c r="J76" s="82">
        <f t="shared" si="3"/>
        <v>37106</v>
      </c>
      <c r="K76" s="107" t="str">
        <f t="shared" si="4"/>
        <v>342040907001S1520244</v>
      </c>
      <c r="L76" s="83" t="str">
        <f t="shared" si="5"/>
        <v>342040907001S1520244</v>
      </c>
    </row>
    <row r="77" spans="1:12" s="84" customFormat="1">
      <c r="A77" s="79" t="s">
        <v>83</v>
      </c>
      <c r="B77" s="78" t="s">
        <v>7</v>
      </c>
      <c r="C77" s="110" t="s">
        <v>64</v>
      </c>
      <c r="D77" s="113" t="s">
        <v>121</v>
      </c>
      <c r="E77" s="134" t="s">
        <v>120</v>
      </c>
      <c r="F77" s="137"/>
      <c r="G77" s="111" t="s">
        <v>85</v>
      </c>
      <c r="H77" s="80">
        <v>59000</v>
      </c>
      <c r="I77" s="81"/>
      <c r="J77" s="82">
        <f t="shared" si="3"/>
        <v>59000</v>
      </c>
      <c r="K77" s="107" t="str">
        <f t="shared" si="4"/>
        <v>34205030300172090244</v>
      </c>
      <c r="L77" s="83" t="str">
        <f t="shared" si="5"/>
        <v>34205030300172090244</v>
      </c>
    </row>
    <row r="78" spans="1:12" s="84" customFormat="1">
      <c r="A78" s="79" t="s">
        <v>83</v>
      </c>
      <c r="B78" s="78" t="s">
        <v>7</v>
      </c>
      <c r="C78" s="110" t="s">
        <v>64</v>
      </c>
      <c r="D78" s="113" t="s">
        <v>121</v>
      </c>
      <c r="E78" s="134" t="s">
        <v>122</v>
      </c>
      <c r="F78" s="137"/>
      <c r="G78" s="111" t="s">
        <v>85</v>
      </c>
      <c r="H78" s="80">
        <v>440000</v>
      </c>
      <c r="I78" s="81"/>
      <c r="J78" s="82">
        <f t="shared" ref="J78:J109" si="6">IF(IF(H78="",0,H78)=0,0,(IF(H78&gt;0,IF(I78&gt;H78,0,H78-I78),IF(I78&gt;H78,H78-I78,0))))</f>
        <v>440000</v>
      </c>
      <c r="K78" s="107" t="str">
        <f t="shared" ref="K78:K94" si="7">C78 &amp; D78 &amp;E78 &amp; F78 &amp; G78</f>
        <v>34205030300175260244</v>
      </c>
      <c r="L78" s="83" t="str">
        <f t="shared" ref="L78:L94" si="8">C78 &amp; D78 &amp;E78 &amp; F78 &amp; G78</f>
        <v>34205030300175260244</v>
      </c>
    </row>
    <row r="79" spans="1:12" s="84" customFormat="1">
      <c r="A79" s="79" t="s">
        <v>83</v>
      </c>
      <c r="B79" s="78" t="s">
        <v>7</v>
      </c>
      <c r="C79" s="110" t="s">
        <v>64</v>
      </c>
      <c r="D79" s="113" t="s">
        <v>121</v>
      </c>
      <c r="E79" s="134" t="s">
        <v>123</v>
      </c>
      <c r="F79" s="137"/>
      <c r="G79" s="111" t="s">
        <v>85</v>
      </c>
      <c r="H79" s="80">
        <v>136000</v>
      </c>
      <c r="I79" s="81">
        <v>10000</v>
      </c>
      <c r="J79" s="82">
        <f t="shared" si="6"/>
        <v>126000</v>
      </c>
      <c r="K79" s="107" t="str">
        <f t="shared" si="7"/>
        <v>34205030300199990244</v>
      </c>
      <c r="L79" s="83" t="str">
        <f t="shared" si="8"/>
        <v>34205030300199990244</v>
      </c>
    </row>
    <row r="80" spans="1:12" s="84" customFormat="1">
      <c r="A80" s="79" t="s">
        <v>83</v>
      </c>
      <c r="B80" s="78" t="s">
        <v>7</v>
      </c>
      <c r="C80" s="110" t="s">
        <v>64</v>
      </c>
      <c r="D80" s="113" t="s">
        <v>121</v>
      </c>
      <c r="E80" s="134" t="s">
        <v>124</v>
      </c>
      <c r="F80" s="137"/>
      <c r="G80" s="111" t="s">
        <v>85</v>
      </c>
      <c r="H80" s="80">
        <v>251200</v>
      </c>
      <c r="I80" s="81">
        <v>251200</v>
      </c>
      <c r="J80" s="82">
        <f t="shared" si="6"/>
        <v>0</v>
      </c>
      <c r="K80" s="107" t="str">
        <f t="shared" si="7"/>
        <v>342050303001N5764244</v>
      </c>
      <c r="L80" s="83" t="str">
        <f t="shared" si="8"/>
        <v>342050303001N5764244</v>
      </c>
    </row>
    <row r="81" spans="1:12" s="84" customFormat="1">
      <c r="A81" s="79" t="s">
        <v>83</v>
      </c>
      <c r="B81" s="78" t="s">
        <v>7</v>
      </c>
      <c r="C81" s="110" t="s">
        <v>64</v>
      </c>
      <c r="D81" s="113" t="s">
        <v>121</v>
      </c>
      <c r="E81" s="134" t="s">
        <v>125</v>
      </c>
      <c r="F81" s="137"/>
      <c r="G81" s="111" t="s">
        <v>85</v>
      </c>
      <c r="H81" s="80">
        <v>20000</v>
      </c>
      <c r="I81" s="81"/>
      <c r="J81" s="82">
        <f t="shared" si="6"/>
        <v>20000</v>
      </c>
      <c r="K81" s="107" t="str">
        <f t="shared" si="7"/>
        <v>342050303001S2090244</v>
      </c>
      <c r="L81" s="83" t="str">
        <f t="shared" si="8"/>
        <v>342050303001S2090244</v>
      </c>
    </row>
    <row r="82" spans="1:12" s="84" customFormat="1">
      <c r="A82" s="79" t="s">
        <v>83</v>
      </c>
      <c r="B82" s="78" t="s">
        <v>7</v>
      </c>
      <c r="C82" s="110" t="s">
        <v>64</v>
      </c>
      <c r="D82" s="113" t="s">
        <v>121</v>
      </c>
      <c r="E82" s="134" t="s">
        <v>126</v>
      </c>
      <c r="F82" s="137"/>
      <c r="G82" s="111" t="s">
        <v>85</v>
      </c>
      <c r="H82" s="80">
        <v>100000</v>
      </c>
      <c r="I82" s="81"/>
      <c r="J82" s="82">
        <f t="shared" si="6"/>
        <v>100000</v>
      </c>
      <c r="K82" s="107" t="str">
        <f t="shared" si="7"/>
        <v>342050303001S5260244</v>
      </c>
      <c r="L82" s="83" t="str">
        <f t="shared" si="8"/>
        <v>342050303001S5260244</v>
      </c>
    </row>
    <row r="83" spans="1:12" s="84" customFormat="1">
      <c r="A83" s="79" t="s">
        <v>83</v>
      </c>
      <c r="B83" s="78" t="s">
        <v>7</v>
      </c>
      <c r="C83" s="110" t="s">
        <v>64</v>
      </c>
      <c r="D83" s="113" t="s">
        <v>121</v>
      </c>
      <c r="E83" s="134" t="s">
        <v>127</v>
      </c>
      <c r="F83" s="137"/>
      <c r="G83" s="111" t="s">
        <v>85</v>
      </c>
      <c r="H83" s="80">
        <v>75400</v>
      </c>
      <c r="I83" s="81">
        <v>75400</v>
      </c>
      <c r="J83" s="82">
        <f t="shared" si="6"/>
        <v>0</v>
      </c>
      <c r="K83" s="107" t="str">
        <f t="shared" si="7"/>
        <v>342050303001S5764244</v>
      </c>
      <c r="L83" s="83" t="str">
        <f t="shared" si="8"/>
        <v>342050303001S5764244</v>
      </c>
    </row>
    <row r="84" spans="1:12" s="84" customFormat="1">
      <c r="A84" s="79" t="s">
        <v>83</v>
      </c>
      <c r="B84" s="78" t="s">
        <v>7</v>
      </c>
      <c r="C84" s="110" t="s">
        <v>64</v>
      </c>
      <c r="D84" s="113" t="s">
        <v>121</v>
      </c>
      <c r="E84" s="134" t="s">
        <v>128</v>
      </c>
      <c r="F84" s="137"/>
      <c r="G84" s="111" t="s">
        <v>85</v>
      </c>
      <c r="H84" s="80">
        <v>207300</v>
      </c>
      <c r="I84" s="81">
        <v>196920.46</v>
      </c>
      <c r="J84" s="82">
        <f t="shared" si="6"/>
        <v>10379.540000000001</v>
      </c>
      <c r="K84" s="107" t="str">
        <f t="shared" si="7"/>
        <v>34205030800199990244</v>
      </c>
      <c r="L84" s="83" t="str">
        <f t="shared" si="8"/>
        <v>34205030800199990244</v>
      </c>
    </row>
    <row r="85" spans="1:12" s="84" customFormat="1">
      <c r="A85" s="79" t="s">
        <v>83</v>
      </c>
      <c r="B85" s="78" t="s">
        <v>7</v>
      </c>
      <c r="C85" s="110" t="s">
        <v>64</v>
      </c>
      <c r="D85" s="113" t="s">
        <v>121</v>
      </c>
      <c r="E85" s="134" t="s">
        <v>129</v>
      </c>
      <c r="F85" s="137"/>
      <c r="G85" s="111" t="s">
        <v>85</v>
      </c>
      <c r="H85" s="80">
        <v>35000</v>
      </c>
      <c r="I85" s="81">
        <v>11295</v>
      </c>
      <c r="J85" s="82">
        <f t="shared" si="6"/>
        <v>23705</v>
      </c>
      <c r="K85" s="107" t="str">
        <f t="shared" si="7"/>
        <v>34205030800299990244</v>
      </c>
      <c r="L85" s="83" t="str">
        <f t="shared" si="8"/>
        <v>34205030800299990244</v>
      </c>
    </row>
    <row r="86" spans="1:12" s="84" customFormat="1">
      <c r="A86" s="79" t="s">
        <v>90</v>
      </c>
      <c r="B86" s="78" t="s">
        <v>7</v>
      </c>
      <c r="C86" s="110" t="s">
        <v>64</v>
      </c>
      <c r="D86" s="113" t="s">
        <v>121</v>
      </c>
      <c r="E86" s="134" t="s">
        <v>129</v>
      </c>
      <c r="F86" s="137"/>
      <c r="G86" s="111" t="s">
        <v>91</v>
      </c>
      <c r="H86" s="80">
        <v>348114</v>
      </c>
      <c r="I86" s="81">
        <v>170415.72</v>
      </c>
      <c r="J86" s="82">
        <f t="shared" si="6"/>
        <v>177698.28</v>
      </c>
      <c r="K86" s="107" t="str">
        <f t="shared" si="7"/>
        <v>34205030800299990247</v>
      </c>
      <c r="L86" s="83" t="str">
        <f t="shared" si="8"/>
        <v>34205030800299990247</v>
      </c>
    </row>
    <row r="87" spans="1:12" s="84" customFormat="1">
      <c r="A87" s="79" t="s">
        <v>83</v>
      </c>
      <c r="B87" s="78" t="s">
        <v>7</v>
      </c>
      <c r="C87" s="110" t="s">
        <v>64</v>
      </c>
      <c r="D87" s="113" t="s">
        <v>121</v>
      </c>
      <c r="E87" s="134" t="s">
        <v>130</v>
      </c>
      <c r="F87" s="137"/>
      <c r="G87" s="111" t="s">
        <v>85</v>
      </c>
      <c r="H87" s="80">
        <v>6600</v>
      </c>
      <c r="I87" s="81">
        <v>2701.5</v>
      </c>
      <c r="J87" s="82">
        <f t="shared" si="6"/>
        <v>3898.5</v>
      </c>
      <c r="K87" s="107" t="str">
        <f t="shared" si="7"/>
        <v>34205030800399990244</v>
      </c>
      <c r="L87" s="83" t="str">
        <f t="shared" si="8"/>
        <v>34205030800399990244</v>
      </c>
    </row>
    <row r="88" spans="1:12" s="84" customFormat="1">
      <c r="A88" s="79" t="s">
        <v>83</v>
      </c>
      <c r="B88" s="78" t="s">
        <v>7</v>
      </c>
      <c r="C88" s="110" t="s">
        <v>64</v>
      </c>
      <c r="D88" s="113" t="s">
        <v>132</v>
      </c>
      <c r="E88" s="134" t="s">
        <v>131</v>
      </c>
      <c r="F88" s="137"/>
      <c r="G88" s="111" t="s">
        <v>85</v>
      </c>
      <c r="H88" s="80">
        <v>1000</v>
      </c>
      <c r="I88" s="81">
        <v>0</v>
      </c>
      <c r="J88" s="82">
        <f t="shared" si="6"/>
        <v>1000</v>
      </c>
      <c r="K88" s="107" t="str">
        <f t="shared" si="7"/>
        <v>34207079200023520244</v>
      </c>
      <c r="L88" s="83" t="str">
        <f t="shared" si="8"/>
        <v>34207079200023520244</v>
      </c>
    </row>
    <row r="89" spans="1:12" s="84" customFormat="1">
      <c r="A89" s="79" t="s">
        <v>97</v>
      </c>
      <c r="B89" s="78" t="s">
        <v>7</v>
      </c>
      <c r="C89" s="110" t="s">
        <v>64</v>
      </c>
      <c r="D89" s="113" t="s">
        <v>132</v>
      </c>
      <c r="E89" s="134" t="s">
        <v>133</v>
      </c>
      <c r="F89" s="137"/>
      <c r="G89" s="111" t="s">
        <v>99</v>
      </c>
      <c r="H89" s="80">
        <v>5303</v>
      </c>
      <c r="I89" s="81">
        <v>0</v>
      </c>
      <c r="J89" s="82">
        <f t="shared" si="6"/>
        <v>5303</v>
      </c>
      <c r="K89" s="107" t="str">
        <f t="shared" si="7"/>
        <v>34207079740093030540</v>
      </c>
      <c r="L89" s="83" t="str">
        <f t="shared" si="8"/>
        <v>34207079740093030540</v>
      </c>
    </row>
    <row r="90" spans="1:12" s="84" customFormat="1">
      <c r="A90" s="79" t="s">
        <v>83</v>
      </c>
      <c r="B90" s="78" t="s">
        <v>7</v>
      </c>
      <c r="C90" s="110" t="s">
        <v>64</v>
      </c>
      <c r="D90" s="113" t="s">
        <v>135</v>
      </c>
      <c r="E90" s="134" t="s">
        <v>134</v>
      </c>
      <c r="F90" s="137"/>
      <c r="G90" s="111" t="s">
        <v>85</v>
      </c>
      <c r="H90" s="80">
        <v>3500</v>
      </c>
      <c r="I90" s="81">
        <v>0</v>
      </c>
      <c r="J90" s="82">
        <f t="shared" si="6"/>
        <v>3500</v>
      </c>
      <c r="K90" s="107" t="str">
        <f t="shared" si="7"/>
        <v>34208019200023590244</v>
      </c>
      <c r="L90" s="83" t="str">
        <f t="shared" si="8"/>
        <v>34208019200023590244</v>
      </c>
    </row>
    <row r="91" spans="1:12" s="84" customFormat="1">
      <c r="A91" s="79" t="s">
        <v>97</v>
      </c>
      <c r="B91" s="78" t="s">
        <v>7</v>
      </c>
      <c r="C91" s="110" t="s">
        <v>64</v>
      </c>
      <c r="D91" s="113" t="s">
        <v>135</v>
      </c>
      <c r="E91" s="134" t="s">
        <v>136</v>
      </c>
      <c r="F91" s="137"/>
      <c r="G91" s="111" t="s">
        <v>99</v>
      </c>
      <c r="H91" s="80">
        <v>5303</v>
      </c>
      <c r="I91" s="81">
        <v>0</v>
      </c>
      <c r="J91" s="82">
        <f t="shared" si="6"/>
        <v>5303</v>
      </c>
      <c r="K91" s="107" t="str">
        <f t="shared" si="7"/>
        <v>34208019740093040540</v>
      </c>
      <c r="L91" s="83" t="str">
        <f t="shared" si="8"/>
        <v>34208019740093040540</v>
      </c>
    </row>
    <row r="92" spans="1:12" s="84" customFormat="1">
      <c r="A92" s="79" t="s">
        <v>137</v>
      </c>
      <c r="B92" s="78" t="s">
        <v>7</v>
      </c>
      <c r="C92" s="110" t="s">
        <v>64</v>
      </c>
      <c r="D92" s="113" t="s">
        <v>140</v>
      </c>
      <c r="E92" s="134" t="s">
        <v>138</v>
      </c>
      <c r="F92" s="137"/>
      <c r="G92" s="111" t="s">
        <v>139</v>
      </c>
      <c r="H92" s="80">
        <v>148800</v>
      </c>
      <c r="I92" s="81">
        <v>61880.6</v>
      </c>
      <c r="J92" s="82">
        <f t="shared" si="6"/>
        <v>86919.4</v>
      </c>
      <c r="K92" s="107" t="str">
        <f t="shared" si="7"/>
        <v>34210019200023820312</v>
      </c>
      <c r="L92" s="83" t="str">
        <f t="shared" si="8"/>
        <v>34210019200023820312</v>
      </c>
    </row>
    <row r="93" spans="1:12" s="84" customFormat="1">
      <c r="A93" s="79" t="s">
        <v>83</v>
      </c>
      <c r="B93" s="78" t="s">
        <v>7</v>
      </c>
      <c r="C93" s="110" t="s">
        <v>64</v>
      </c>
      <c r="D93" s="113" t="s">
        <v>142</v>
      </c>
      <c r="E93" s="134" t="s">
        <v>141</v>
      </c>
      <c r="F93" s="137"/>
      <c r="G93" s="111" t="s">
        <v>85</v>
      </c>
      <c r="H93" s="80">
        <v>2500</v>
      </c>
      <c r="I93" s="81">
        <v>0</v>
      </c>
      <c r="J93" s="82">
        <f t="shared" si="6"/>
        <v>2500</v>
      </c>
      <c r="K93" s="107" t="str">
        <f t="shared" si="7"/>
        <v>34211019740093050244</v>
      </c>
      <c r="L93" s="83" t="str">
        <f t="shared" si="8"/>
        <v>34211019740093050244</v>
      </c>
    </row>
    <row r="94" spans="1:12" s="84" customFormat="1">
      <c r="A94" s="79" t="s">
        <v>97</v>
      </c>
      <c r="B94" s="78" t="s">
        <v>7</v>
      </c>
      <c r="C94" s="110" t="s">
        <v>64</v>
      </c>
      <c r="D94" s="113" t="s">
        <v>142</v>
      </c>
      <c r="E94" s="134" t="s">
        <v>141</v>
      </c>
      <c r="F94" s="137"/>
      <c r="G94" s="111" t="s">
        <v>99</v>
      </c>
      <c r="H94" s="80">
        <v>5303</v>
      </c>
      <c r="I94" s="81">
        <v>0</v>
      </c>
      <c r="J94" s="82">
        <f t="shared" si="6"/>
        <v>5303</v>
      </c>
      <c r="K94" s="107" t="str">
        <f t="shared" si="7"/>
        <v>34211019740093050540</v>
      </c>
      <c r="L94" s="83" t="str">
        <f t="shared" si="8"/>
        <v>34211019740093050540</v>
      </c>
    </row>
    <row r="95" spans="1:12" ht="5.25" hidden="1" customHeight="1" thickBot="1">
      <c r="A95" s="18"/>
      <c r="B95" s="30"/>
      <c r="C95" s="31"/>
      <c r="D95" s="31"/>
      <c r="E95" s="31"/>
      <c r="F95" s="31"/>
      <c r="G95" s="31"/>
      <c r="H95" s="47"/>
      <c r="I95" s="48"/>
      <c r="J95" s="53"/>
      <c r="K95" s="105"/>
    </row>
    <row r="96" spans="1:12" ht="13.5" thickBot="1">
      <c r="A96" s="26"/>
      <c r="B96" s="26"/>
      <c r="C96" s="22"/>
      <c r="D96" s="22"/>
      <c r="E96" s="22"/>
      <c r="F96" s="22"/>
      <c r="G96" s="22"/>
      <c r="H96" s="46"/>
      <c r="I96" s="46"/>
      <c r="J96" s="46"/>
      <c r="K96" s="46"/>
    </row>
    <row r="97" spans="1:12" ht="28.5" customHeight="1" thickBot="1">
      <c r="A97" s="41" t="s">
        <v>18</v>
      </c>
      <c r="B97" s="42">
        <v>450</v>
      </c>
      <c r="C97" s="171" t="s">
        <v>17</v>
      </c>
      <c r="D97" s="172"/>
      <c r="E97" s="172"/>
      <c r="F97" s="172"/>
      <c r="G97" s="173"/>
      <c r="H97" s="54">
        <f>0-H105</f>
        <v>0</v>
      </c>
      <c r="I97" s="54">
        <f>I15-I44</f>
        <v>-16771.240000000002</v>
      </c>
      <c r="J97" s="92" t="s">
        <v>17</v>
      </c>
    </row>
    <row r="98" spans="1:12">
      <c r="A98" s="26"/>
      <c r="B98" s="29"/>
      <c r="C98" s="22"/>
      <c r="D98" s="22"/>
      <c r="E98" s="22"/>
      <c r="F98" s="22"/>
      <c r="G98" s="22"/>
      <c r="H98" s="22"/>
      <c r="I98" s="22"/>
      <c r="J98" s="22"/>
    </row>
    <row r="99" spans="1:12" ht="15">
      <c r="A99" s="155" t="s">
        <v>32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02"/>
    </row>
    <row r="100" spans="1:12">
      <c r="A100" s="8"/>
      <c r="B100" s="25"/>
      <c r="C100" s="9"/>
      <c r="D100" s="9"/>
      <c r="E100" s="9"/>
      <c r="F100" s="9"/>
      <c r="G100" s="9"/>
      <c r="H100" s="10"/>
      <c r="I100" s="10"/>
      <c r="J100" s="40" t="s">
        <v>27</v>
      </c>
      <c r="K100" s="40"/>
    </row>
    <row r="101" spans="1:12" ht="17.100000000000001" customHeight="1">
      <c r="A101" s="143" t="s">
        <v>39</v>
      </c>
      <c r="B101" s="143" t="s">
        <v>40</v>
      </c>
      <c r="C101" s="156" t="s">
        <v>45</v>
      </c>
      <c r="D101" s="157"/>
      <c r="E101" s="157"/>
      <c r="F101" s="157"/>
      <c r="G101" s="158"/>
      <c r="H101" s="143" t="s">
        <v>42</v>
      </c>
      <c r="I101" s="143" t="s">
        <v>23</v>
      </c>
      <c r="J101" s="143" t="s">
        <v>43</v>
      </c>
      <c r="K101" s="103"/>
    </row>
    <row r="102" spans="1:12" ht="17.100000000000001" customHeight="1">
      <c r="A102" s="144"/>
      <c r="B102" s="144"/>
      <c r="C102" s="159"/>
      <c r="D102" s="160"/>
      <c r="E102" s="160"/>
      <c r="F102" s="160"/>
      <c r="G102" s="161"/>
      <c r="H102" s="144"/>
      <c r="I102" s="144"/>
      <c r="J102" s="144"/>
      <c r="K102" s="103"/>
    </row>
    <row r="103" spans="1:12" ht="17.100000000000001" customHeight="1">
      <c r="A103" s="145"/>
      <c r="B103" s="145"/>
      <c r="C103" s="162"/>
      <c r="D103" s="163"/>
      <c r="E103" s="163"/>
      <c r="F103" s="163"/>
      <c r="G103" s="164"/>
      <c r="H103" s="145"/>
      <c r="I103" s="145"/>
      <c r="J103" s="145"/>
      <c r="K103" s="103"/>
    </row>
    <row r="104" spans="1:12" ht="13.5" thickBot="1">
      <c r="A104" s="70">
        <v>1</v>
      </c>
      <c r="B104" s="12">
        <v>2</v>
      </c>
      <c r="C104" s="152">
        <v>3</v>
      </c>
      <c r="D104" s="153"/>
      <c r="E104" s="153"/>
      <c r="F104" s="153"/>
      <c r="G104" s="154"/>
      <c r="H104" s="13" t="s">
        <v>2</v>
      </c>
      <c r="I104" s="13" t="s">
        <v>25</v>
      </c>
      <c r="J104" s="13" t="s">
        <v>26</v>
      </c>
      <c r="K104" s="104"/>
    </row>
    <row r="105" spans="1:12" ht="12.75" customHeight="1">
      <c r="A105" s="74" t="s">
        <v>33</v>
      </c>
      <c r="B105" s="38" t="s">
        <v>8</v>
      </c>
      <c r="C105" s="165" t="s">
        <v>17</v>
      </c>
      <c r="D105" s="166"/>
      <c r="E105" s="166"/>
      <c r="F105" s="166"/>
      <c r="G105" s="167"/>
      <c r="H105" s="66">
        <f>H107+H112+H117</f>
        <v>0</v>
      </c>
      <c r="I105" s="66">
        <f>I107+I112+I117</f>
        <v>16771.240000000002</v>
      </c>
      <c r="J105" s="116">
        <f>J107+J112+J117</f>
        <v>0</v>
      </c>
    </row>
    <row r="106" spans="1:12" ht="12.75" customHeight="1">
      <c r="A106" s="75" t="s">
        <v>11</v>
      </c>
      <c r="B106" s="39"/>
      <c r="C106" s="186"/>
      <c r="D106" s="187"/>
      <c r="E106" s="187"/>
      <c r="F106" s="187"/>
      <c r="G106" s="188"/>
      <c r="H106" s="43"/>
      <c r="I106" s="44"/>
      <c r="J106" s="45"/>
    </row>
    <row r="107" spans="1:12" ht="12.75" customHeight="1">
      <c r="A107" s="74" t="s">
        <v>34</v>
      </c>
      <c r="B107" s="49" t="s">
        <v>12</v>
      </c>
      <c r="C107" s="138" t="s">
        <v>17</v>
      </c>
      <c r="D107" s="139"/>
      <c r="E107" s="139"/>
      <c r="F107" s="139"/>
      <c r="G107" s="140"/>
      <c r="H107" s="52">
        <v>0</v>
      </c>
      <c r="I107" s="52">
        <v>0</v>
      </c>
      <c r="J107" s="89">
        <v>0</v>
      </c>
    </row>
    <row r="108" spans="1:12" ht="12.75" customHeight="1">
      <c r="A108" s="75" t="s">
        <v>10</v>
      </c>
      <c r="B108" s="50"/>
      <c r="C108" s="175"/>
      <c r="D108" s="176"/>
      <c r="E108" s="176"/>
      <c r="F108" s="176"/>
      <c r="G108" s="177"/>
      <c r="H108" s="62"/>
      <c r="I108" s="63"/>
      <c r="J108" s="64"/>
    </row>
    <row r="109" spans="1:12" hidden="1">
      <c r="A109" s="118"/>
      <c r="B109" s="119" t="s">
        <v>12</v>
      </c>
      <c r="C109" s="120"/>
      <c r="D109" s="183"/>
      <c r="E109" s="184"/>
      <c r="F109" s="184"/>
      <c r="G109" s="185"/>
      <c r="H109" s="121"/>
      <c r="I109" s="122"/>
      <c r="J109" s="123"/>
      <c r="K109" s="124" t="str">
        <f>C109 &amp; D109 &amp; G109</f>
        <v/>
      </c>
      <c r="L109" s="125"/>
    </row>
    <row r="110" spans="1:12" s="84" customFormat="1">
      <c r="A110" s="126"/>
      <c r="B110" s="127" t="s">
        <v>12</v>
      </c>
      <c r="C110" s="128"/>
      <c r="D110" s="189"/>
      <c r="E110" s="189"/>
      <c r="F110" s="189"/>
      <c r="G110" s="190"/>
      <c r="H110" s="129"/>
      <c r="I110" s="130"/>
      <c r="J110" s="131">
        <f>IF(IF(H110="",0,H110)=0,0,(IF(H110&gt;0,IF(I110&gt;H110,0,H110-I110),IF(I110&gt;H110,H110-I110,0))))</f>
        <v>0</v>
      </c>
      <c r="K110" s="132" t="str">
        <f>C110 &amp; D110 &amp; G110</f>
        <v/>
      </c>
      <c r="L110" s="133" t="str">
        <f>C110 &amp; D110 &amp; G110</f>
        <v/>
      </c>
    </row>
    <row r="111" spans="1:12" ht="12.75" hidden="1" customHeight="1">
      <c r="A111" s="76"/>
      <c r="B111" s="17"/>
      <c r="C111" s="14"/>
      <c r="D111" s="14"/>
      <c r="E111" s="14"/>
      <c r="F111" s="14"/>
      <c r="G111" s="14"/>
      <c r="H111" s="34"/>
      <c r="I111" s="35"/>
      <c r="J111" s="55"/>
      <c r="K111" s="106"/>
    </row>
    <row r="112" spans="1:12" ht="12.75" customHeight="1">
      <c r="A112" s="74" t="s">
        <v>35</v>
      </c>
      <c r="B112" s="50" t="s">
        <v>13</v>
      </c>
      <c r="C112" s="175" t="s">
        <v>17</v>
      </c>
      <c r="D112" s="176"/>
      <c r="E112" s="176"/>
      <c r="F112" s="176"/>
      <c r="G112" s="177"/>
      <c r="H112" s="52">
        <v>0</v>
      </c>
      <c r="I112" s="52">
        <v>0</v>
      </c>
      <c r="J112" s="90">
        <v>0</v>
      </c>
    </row>
    <row r="113" spans="1:12" ht="12.75" customHeight="1">
      <c r="A113" s="75" t="s">
        <v>10</v>
      </c>
      <c r="B113" s="50"/>
      <c r="C113" s="175"/>
      <c r="D113" s="176"/>
      <c r="E113" s="176"/>
      <c r="F113" s="176"/>
      <c r="G113" s="177"/>
      <c r="H113" s="62"/>
      <c r="I113" s="63"/>
      <c r="J113" s="64"/>
    </row>
    <row r="114" spans="1:12" ht="12.75" hidden="1" customHeight="1">
      <c r="A114" s="118"/>
      <c r="B114" s="119" t="s">
        <v>13</v>
      </c>
      <c r="C114" s="120"/>
      <c r="D114" s="183"/>
      <c r="E114" s="184"/>
      <c r="F114" s="184"/>
      <c r="G114" s="185"/>
      <c r="H114" s="121"/>
      <c r="I114" s="122"/>
      <c r="J114" s="123"/>
      <c r="K114" s="124" t="str">
        <f>C114 &amp; D114 &amp; G114</f>
        <v/>
      </c>
      <c r="L114" s="125"/>
    </row>
    <row r="115" spans="1:12" s="84" customFormat="1">
      <c r="A115" s="126"/>
      <c r="B115" s="127" t="s">
        <v>13</v>
      </c>
      <c r="C115" s="128"/>
      <c r="D115" s="189"/>
      <c r="E115" s="189"/>
      <c r="F115" s="189"/>
      <c r="G115" s="190"/>
      <c r="H115" s="129"/>
      <c r="I115" s="130"/>
      <c r="J115" s="131">
        <f>IF(IF(H115="",0,H115)=0,0,(IF(H115&gt;0,IF(I115&gt;H115,0,H115-I115),IF(I115&gt;H115,H115-I115,0))))</f>
        <v>0</v>
      </c>
      <c r="K115" s="132" t="str">
        <f>C115 &amp; D115 &amp; G115</f>
        <v/>
      </c>
      <c r="L115" s="133" t="str">
        <f>C115 &amp; D115 &amp; G115</f>
        <v/>
      </c>
    </row>
    <row r="116" spans="1:12" ht="12.75" hidden="1" customHeight="1">
      <c r="A116" s="76"/>
      <c r="B116" s="16"/>
      <c r="C116" s="14"/>
      <c r="D116" s="14"/>
      <c r="E116" s="14"/>
      <c r="F116" s="14"/>
      <c r="G116" s="14"/>
      <c r="H116" s="34"/>
      <c r="I116" s="35"/>
      <c r="J116" s="55"/>
      <c r="K116" s="106"/>
    </row>
    <row r="117" spans="1:12" ht="12.75" customHeight="1">
      <c r="A117" s="74" t="s">
        <v>16</v>
      </c>
      <c r="B117" s="50" t="s">
        <v>9</v>
      </c>
      <c r="C117" s="180" t="s">
        <v>53</v>
      </c>
      <c r="D117" s="181"/>
      <c r="E117" s="181"/>
      <c r="F117" s="181"/>
      <c r="G117" s="182"/>
      <c r="H117" s="52">
        <v>0</v>
      </c>
      <c r="I117" s="52">
        <v>16771.240000000002</v>
      </c>
      <c r="J117" s="91">
        <f>IF(IF(H117="",0,H117)=0,0,(IF(H117&gt;0,IF(I117&gt;H117,0,H117-I117),IF(I117&gt;H117,H117-I117,0))))</f>
        <v>0</v>
      </c>
    </row>
    <row r="118" spans="1:12" ht="22.5">
      <c r="A118" s="74" t="s">
        <v>54</v>
      </c>
      <c r="B118" s="50" t="s">
        <v>9</v>
      </c>
      <c r="C118" s="180" t="s">
        <v>55</v>
      </c>
      <c r="D118" s="181"/>
      <c r="E118" s="181"/>
      <c r="F118" s="181"/>
      <c r="G118" s="182"/>
      <c r="H118" s="52">
        <v>0</v>
      </c>
      <c r="I118" s="52">
        <v>16771.240000000002</v>
      </c>
      <c r="J118" s="91">
        <f>IF(IF(H118="",0,H118)=0,0,(IF(H118&gt;0,IF(I118&gt;H118,0,H118-I118),IF(I118&gt;H118,H118-I118,0))))</f>
        <v>0</v>
      </c>
    </row>
    <row r="119" spans="1:12" ht="35.25" customHeight="1">
      <c r="A119" s="74" t="s">
        <v>57</v>
      </c>
      <c r="B119" s="50" t="s">
        <v>9</v>
      </c>
      <c r="C119" s="180" t="s">
        <v>56</v>
      </c>
      <c r="D119" s="181"/>
      <c r="E119" s="181"/>
      <c r="F119" s="181"/>
      <c r="G119" s="182"/>
      <c r="H119" s="52">
        <v>0</v>
      </c>
      <c r="I119" s="52">
        <v>0</v>
      </c>
      <c r="J119" s="91">
        <f>IF(IF(H119="",0,H119)=0,0,(IF(H119&gt;0,IF(I119&gt;H119,0,H119-I119),IF(I119&gt;H119,H119-I119,0))))</f>
        <v>0</v>
      </c>
    </row>
    <row r="120" spans="1:12" ht="22.5">
      <c r="A120" s="94" t="s">
        <v>74</v>
      </c>
      <c r="B120" s="101" t="s">
        <v>14</v>
      </c>
      <c r="C120" s="112" t="s">
        <v>71</v>
      </c>
      <c r="D120" s="141" t="s">
        <v>73</v>
      </c>
      <c r="E120" s="141"/>
      <c r="F120" s="141"/>
      <c r="G120" s="142"/>
      <c r="H120" s="77">
        <v>-5657010</v>
      </c>
      <c r="I120" s="77">
        <v>-2362831.73</v>
      </c>
      <c r="J120" s="65" t="s">
        <v>17</v>
      </c>
      <c r="K120" s="100" t="str">
        <f>C120 &amp; D120 &amp; G120</f>
        <v>00001050201100000510</v>
      </c>
      <c r="L120" s="4" t="str">
        <f>C120 &amp; D120 &amp; G120</f>
        <v>00001050201100000510</v>
      </c>
    </row>
    <row r="121" spans="1:12" ht="22.5">
      <c r="A121" s="95" t="s">
        <v>70</v>
      </c>
      <c r="B121" s="101" t="s">
        <v>15</v>
      </c>
      <c r="C121" s="112" t="s">
        <v>71</v>
      </c>
      <c r="D121" s="141" t="s">
        <v>72</v>
      </c>
      <c r="E121" s="141"/>
      <c r="F121" s="141"/>
      <c r="G121" s="142"/>
      <c r="H121" s="96">
        <v>5657010</v>
      </c>
      <c r="I121" s="96">
        <v>2379602.9700000002</v>
      </c>
      <c r="J121" s="97" t="s">
        <v>17</v>
      </c>
      <c r="K121" s="99" t="str">
        <f>C121 &amp; D121 &amp; G121</f>
        <v>00001050201100000610</v>
      </c>
      <c r="L121" s="4" t="str">
        <f>C121 &amp; D121 &amp; G121</f>
        <v>00001050201100000610</v>
      </c>
    </row>
    <row r="122" spans="1:12">
      <c r="A122" s="26"/>
      <c r="B122" s="29"/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1:12">
      <c r="A123" s="26"/>
      <c r="B123" s="29"/>
      <c r="C123" s="22"/>
      <c r="D123" s="22"/>
      <c r="E123" s="22"/>
      <c r="F123" s="22"/>
      <c r="G123" s="22"/>
      <c r="H123" s="22"/>
      <c r="I123" s="22"/>
      <c r="J123" s="22"/>
      <c r="K123" s="93"/>
      <c r="L123" s="93"/>
    </row>
    <row r="124" spans="1:12" ht="21.75" customHeight="1">
      <c r="A124" s="24" t="s">
        <v>48</v>
      </c>
      <c r="B124" s="178"/>
      <c r="C124" s="178"/>
      <c r="D124" s="178"/>
      <c r="E124" s="29"/>
      <c r="F124" s="29"/>
      <c r="G124" s="22"/>
      <c r="H124" s="68" t="s">
        <v>50</v>
      </c>
      <c r="I124" s="67"/>
      <c r="J124" s="67"/>
      <c r="K124" s="93"/>
      <c r="L124" s="93"/>
    </row>
    <row r="125" spans="1:12">
      <c r="A125" s="3" t="s">
        <v>46</v>
      </c>
      <c r="B125" s="174" t="s">
        <v>47</v>
      </c>
      <c r="C125" s="174"/>
      <c r="D125" s="174"/>
      <c r="E125" s="29"/>
      <c r="F125" s="29"/>
      <c r="G125" s="22"/>
      <c r="H125" s="22"/>
      <c r="I125" s="69" t="s">
        <v>51</v>
      </c>
      <c r="J125" s="29" t="s">
        <v>47</v>
      </c>
      <c r="K125" s="93"/>
      <c r="L125" s="93"/>
    </row>
    <row r="126" spans="1:12">
      <c r="A126" s="3"/>
      <c r="B126" s="29"/>
      <c r="C126" s="22"/>
      <c r="D126" s="22"/>
      <c r="E126" s="22"/>
      <c r="F126" s="22"/>
      <c r="G126" s="22"/>
      <c r="H126" s="22"/>
      <c r="I126" s="22"/>
      <c r="J126" s="22"/>
      <c r="K126" s="93"/>
      <c r="L126" s="93"/>
    </row>
    <row r="127" spans="1:12" ht="21.75" customHeight="1">
      <c r="A127" s="3" t="s">
        <v>49</v>
      </c>
      <c r="B127" s="179"/>
      <c r="C127" s="179"/>
      <c r="D127" s="179"/>
      <c r="E127" s="109"/>
      <c r="F127" s="109"/>
      <c r="G127" s="22"/>
      <c r="H127" s="22"/>
      <c r="I127" s="22"/>
      <c r="J127" s="22"/>
      <c r="K127" s="93"/>
      <c r="L127" s="93"/>
    </row>
    <row r="128" spans="1:12">
      <c r="A128" s="3" t="s">
        <v>46</v>
      </c>
      <c r="B128" s="174" t="s">
        <v>47</v>
      </c>
      <c r="C128" s="174"/>
      <c r="D128" s="174"/>
      <c r="E128" s="29"/>
      <c r="F128" s="29"/>
      <c r="G128" s="22"/>
      <c r="H128" s="22"/>
      <c r="I128" s="22"/>
      <c r="J128" s="22"/>
      <c r="K128" s="93"/>
      <c r="L128" s="93"/>
    </row>
    <row r="129" spans="1:12">
      <c r="A129" s="3"/>
      <c r="B129" s="29"/>
      <c r="C129" s="22"/>
      <c r="D129" s="22"/>
      <c r="E129" s="22"/>
      <c r="F129" s="22"/>
      <c r="G129" s="22"/>
      <c r="H129" s="22"/>
      <c r="I129" s="22"/>
      <c r="J129" s="22"/>
      <c r="K129" s="93"/>
      <c r="L129" s="93"/>
    </row>
    <row r="130" spans="1:12">
      <c r="A130" s="3" t="s">
        <v>31</v>
      </c>
      <c r="B130" s="29"/>
      <c r="C130" s="22"/>
      <c r="D130" s="22"/>
      <c r="E130" s="22"/>
      <c r="F130" s="22"/>
      <c r="G130" s="22"/>
      <c r="H130" s="22"/>
      <c r="I130" s="22"/>
      <c r="J130" s="22"/>
      <c r="K130" s="93"/>
      <c r="L130" s="93"/>
    </row>
    <row r="131" spans="1:12">
      <c r="A131" s="26"/>
      <c r="B131" s="29"/>
      <c r="C131" s="22"/>
      <c r="D131" s="22"/>
      <c r="E131" s="22"/>
      <c r="F131" s="22"/>
      <c r="G131" s="22"/>
      <c r="H131" s="22"/>
      <c r="I131" s="22"/>
      <c r="J131" s="22"/>
      <c r="K131" s="93"/>
      <c r="L131" s="93"/>
    </row>
    <row r="132" spans="1:12">
      <c r="K132" s="93"/>
      <c r="L132" s="93"/>
    </row>
    <row r="133" spans="1:12">
      <c r="K133" s="93"/>
      <c r="L133" s="93"/>
    </row>
    <row r="134" spans="1:12">
      <c r="K134" s="93"/>
      <c r="L134" s="93"/>
    </row>
    <row r="135" spans="1:12">
      <c r="K135" s="93"/>
      <c r="L135" s="93"/>
    </row>
    <row r="136" spans="1:12">
      <c r="K136" s="93"/>
      <c r="L136" s="93"/>
    </row>
    <row r="137" spans="1:12">
      <c r="K137" s="93"/>
      <c r="L137" s="93"/>
    </row>
  </sheetData>
  <mergeCells count="121">
    <mergeCell ref="J40:J42"/>
    <mergeCell ref="I40:I42"/>
    <mergeCell ref="A40:A42"/>
    <mergeCell ref="C44:G44"/>
    <mergeCell ref="C40:G42"/>
    <mergeCell ref="E58:F58"/>
    <mergeCell ref="I101:I103"/>
    <mergeCell ref="C97:G97"/>
    <mergeCell ref="B128:D128"/>
    <mergeCell ref="C108:G108"/>
    <mergeCell ref="C112:G112"/>
    <mergeCell ref="C113:G113"/>
    <mergeCell ref="B124:D124"/>
    <mergeCell ref="B127:D127"/>
    <mergeCell ref="C117:G117"/>
    <mergeCell ref="C119:G119"/>
    <mergeCell ref="H101:H103"/>
    <mergeCell ref="C101:G103"/>
    <mergeCell ref="D109:G109"/>
    <mergeCell ref="C104:G104"/>
    <mergeCell ref="C105:G105"/>
    <mergeCell ref="C106:G106"/>
    <mergeCell ref="B125:D125"/>
    <mergeCell ref="C118:G118"/>
    <mergeCell ref="A101:A103"/>
    <mergeCell ref="B101:B103"/>
    <mergeCell ref="J101:J10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43:G43"/>
    <mergeCell ref="A99:J99"/>
    <mergeCell ref="C45:G45"/>
    <mergeCell ref="H40:H42"/>
    <mergeCell ref="B40:B42"/>
    <mergeCell ref="A38:J38"/>
    <mergeCell ref="C107:G107"/>
    <mergeCell ref="D121:G121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D110:G110"/>
    <mergeCell ref="D120:G120"/>
    <mergeCell ref="D114:G114"/>
    <mergeCell ref="D115:G115"/>
    <mergeCell ref="E64:F64"/>
    <mergeCell ref="E65:F65"/>
    <mergeCell ref="E66:F66"/>
    <mergeCell ref="E67:F67"/>
    <mergeCell ref="E68:F68"/>
    <mergeCell ref="E59:F59"/>
    <mergeCell ref="E60:F60"/>
    <mergeCell ref="E61:F61"/>
    <mergeCell ref="E62:F62"/>
    <mergeCell ref="E63:F63"/>
    <mergeCell ref="E74:F74"/>
    <mergeCell ref="E75:F75"/>
    <mergeCell ref="E76:F76"/>
    <mergeCell ref="E77:F77"/>
    <mergeCell ref="E78:F78"/>
    <mergeCell ref="E69:F69"/>
    <mergeCell ref="E70:F70"/>
    <mergeCell ref="E71:F71"/>
    <mergeCell ref="E72:F72"/>
    <mergeCell ref="E73:F73"/>
    <mergeCell ref="E93:F93"/>
    <mergeCell ref="E84:F84"/>
    <mergeCell ref="E85:F85"/>
    <mergeCell ref="E86:F86"/>
    <mergeCell ref="E87:F87"/>
    <mergeCell ref="E88:F88"/>
    <mergeCell ref="E79:F79"/>
    <mergeCell ref="E80:F80"/>
    <mergeCell ref="E81:F81"/>
    <mergeCell ref="E82:F82"/>
    <mergeCell ref="E83:F83"/>
    <mergeCell ref="D32:G32"/>
    <mergeCell ref="D33:G33"/>
    <mergeCell ref="D34:G34"/>
    <mergeCell ref="D35:G35"/>
    <mergeCell ref="E94:F94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89:F89"/>
    <mergeCell ref="E90:F90"/>
    <mergeCell ref="E91:F91"/>
    <mergeCell ref="E92:F9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6" max="16383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GlavBuh</cp:lastModifiedBy>
  <dcterms:created xsi:type="dcterms:W3CDTF">2009-02-13T09:10:05Z</dcterms:created>
  <dcterms:modified xsi:type="dcterms:W3CDTF">2021-07-08T05:55:46Z</dcterms:modified>
</cp:coreProperties>
</file>